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ARTIDOS\C-RH-CONTRATACION\C-RH-CONTRATACION\Documentació\N202600099 Custodia archivo y gestión documental\"/>
    </mc:Choice>
  </mc:AlternateContent>
  <xr:revisionPtr revIDLastSave="0" documentId="13_ncr:1_{167C622E-7446-47CC-A97E-EB41C0BB6EC9}" xr6:coauthVersionLast="47" xr6:coauthVersionMax="47" xr10:uidLastSave="{00000000-0000-0000-0000-000000000000}"/>
  <bookViews>
    <workbookView xWindow="-108" yWindow="-108" windowWidth="20376" windowHeight="12216" xr2:uid="{E4B4956D-F5B7-4B1B-9A06-905767AC5F91}"/>
  </bookViews>
  <sheets>
    <sheet name="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1" i="1" l="1"/>
  <c r="F41" i="1"/>
  <c r="G40" i="1"/>
  <c r="G39" i="1"/>
  <c r="G38" i="1"/>
  <c r="G37" i="1"/>
  <c r="E28" i="1"/>
  <c r="F27" i="1"/>
  <c r="F26" i="1"/>
  <c r="F24" i="1"/>
  <c r="F23" i="1"/>
  <c r="F22" i="1"/>
  <c r="F20" i="1"/>
  <c r="F19" i="1"/>
  <c r="F17" i="1"/>
  <c r="F16" i="1"/>
  <c r="F15" i="1"/>
  <c r="F14" i="1"/>
  <c r="F13" i="1"/>
  <c r="F12" i="1"/>
  <c r="F10" i="1"/>
  <c r="F9" i="1"/>
  <c r="F7" i="1"/>
  <c r="F6" i="1"/>
  <c r="F28" i="1" s="1"/>
  <c r="G45" i="1" s="1"/>
  <c r="G47" i="1" l="1"/>
  <c r="G49" i="1" s="1"/>
  <c r="H49" i="1" s="1"/>
  <c r="H45" i="1"/>
</calcChain>
</file>

<file path=xl/sharedStrings.xml><?xml version="1.0" encoding="utf-8"?>
<sst xmlns="http://schemas.openxmlformats.org/spreadsheetml/2006/main" count="51" uniqueCount="48">
  <si>
    <t>SERVICIOS DE GESTIÓN DOCUMENTAL</t>
  </si>
  <si>
    <t>Tipo de Servicio</t>
  </si>
  <si>
    <t>Nº de servicios estimados
(2 años)</t>
  </si>
  <si>
    <t>Precio unitario máximo (sin IVA)</t>
  </si>
  <si>
    <r>
      <t xml:space="preserve">Precio unitario 
</t>
    </r>
    <r>
      <rPr>
        <b/>
        <sz val="11"/>
        <color rgb="FFFFFF00"/>
        <rFont val="Arial"/>
        <family val="2"/>
      </rPr>
      <t xml:space="preserve">ofertado
</t>
    </r>
    <r>
      <rPr>
        <b/>
        <sz val="11"/>
        <color theme="0"/>
        <rFont val="Arial"/>
        <family val="2"/>
      </rPr>
      <t>(IVA no incluido)</t>
    </r>
  </si>
  <si>
    <r>
      <t xml:space="preserve">Total por servicio </t>
    </r>
    <r>
      <rPr>
        <b/>
        <sz val="11"/>
        <color rgb="FFFFFF00"/>
        <rFont val="Arial"/>
        <family val="2"/>
      </rPr>
      <t>ofertado</t>
    </r>
    <r>
      <rPr>
        <b/>
        <sz val="11"/>
        <color theme="0"/>
        <rFont val="Arial"/>
        <family val="2"/>
      </rPr>
      <t xml:space="preserve"> 
contrato inicial </t>
    </r>
    <r>
      <rPr>
        <b/>
        <sz val="11"/>
        <color rgb="FFFF0000"/>
        <rFont val="Arial"/>
        <family val="2"/>
      </rPr>
      <t xml:space="preserve">(*)
</t>
    </r>
    <r>
      <rPr>
        <b/>
        <sz val="11"/>
        <color theme="0"/>
        <rFont val="Arial"/>
        <family val="2"/>
      </rPr>
      <t xml:space="preserve"> (IVA no incluido)</t>
    </r>
  </si>
  <si>
    <r>
      <rPr>
        <b/>
        <sz val="11"/>
        <color theme="1"/>
        <rFont val="Arial"/>
        <family val="2"/>
      </rPr>
      <t>ALTA CONTENEDORES</t>
    </r>
    <r>
      <rPr>
        <sz val="11"/>
        <color theme="1"/>
        <rFont val="Arial"/>
        <family val="2"/>
      </rPr>
      <t>. Precio Unidad</t>
    </r>
  </si>
  <si>
    <r>
      <rPr>
        <b/>
        <sz val="11"/>
        <color theme="1"/>
        <rFont val="Arial"/>
        <family val="2"/>
      </rPr>
      <t xml:space="preserve">INCORPORACIONES </t>
    </r>
    <r>
      <rPr>
        <sz val="11"/>
        <color theme="1"/>
        <rFont val="Arial"/>
        <family val="2"/>
      </rPr>
      <t>(nueva documentación a contenedores existentes)</t>
    </r>
  </si>
  <si>
    <t>PRECIOS CONTENEDORES (incluidos gastos de entrega)</t>
  </si>
  <si>
    <t>Contenedor común normalizado 40,7X37,8X27,4cms.</t>
  </si>
  <si>
    <t>Contenedor normalizado historias clínicas 49X20,5X38,5 cms.</t>
  </si>
  <si>
    <t>CONSULTA (En el centro de custodia)</t>
  </si>
  <si>
    <t>AL CONTENEDOR de historias clínicas</t>
  </si>
  <si>
    <t>AL DOCUMENTO de historias clínicas</t>
  </si>
  <si>
    <t>AL CONTENEDOR resto documentación</t>
  </si>
  <si>
    <t>Al DOCUMENTO resto documentación</t>
  </si>
  <si>
    <t>CONSULTA NO LOCALIZADA (en caso de documento No Registrado o no existente por causas ajenas al adjudicatario)</t>
  </si>
  <si>
    <t>CARGO ADICIONAL por realización de consulta URGENTE al contenedor Y/O documento</t>
  </si>
  <si>
    <t>SUPLEMENTO ADICIONAL CONSULTAS AL DOCUMENTO</t>
  </si>
  <si>
    <t>FOTOCOPIA (por copia; no incluido el medio de envío)</t>
  </si>
  <si>
    <t>IMAGEN, E-MAIL (por hoja digitalizada)</t>
  </si>
  <si>
    <t xml:space="preserve">TRANSPORTE DE CONSULTAS Y NUEVAS ENTRADAS. </t>
  </si>
  <si>
    <t>1er Contenedor</t>
  </si>
  <si>
    <t>Del 2 al 25</t>
  </si>
  <si>
    <t>Del 26 al 999</t>
  </si>
  <si>
    <t xml:space="preserve">CARGO ADICIONAL POR TRANSPORTE URGENTE DE CONSULTA </t>
  </si>
  <si>
    <t>COSTE DOCUMENTALISTA/HORA</t>
  </si>
  <si>
    <t>EXPURGO NORMAL Y CONFIDENCIAL DE CONTENEDORES (Incluyendo acetatos y certificación individual o global)</t>
  </si>
  <si>
    <r>
      <t xml:space="preserve">TOTAL (IVA no incluido) </t>
    </r>
    <r>
      <rPr>
        <b/>
        <sz val="11"/>
        <color theme="3" tint="0.39997558519241921"/>
        <rFont val="Arial"/>
        <family val="2"/>
      </rPr>
      <t>(A)</t>
    </r>
  </si>
  <si>
    <t>(*) Nº de servicios estimados (2 años) * Precio unitario ofertado (IVA no incluido)</t>
  </si>
  <si>
    <t xml:space="preserve">CUSTODIA DE CONTENEDORES </t>
  </si>
  <si>
    <t>Mensualidades</t>
  </si>
  <si>
    <t>Nª contenedores estimados (mensuales)</t>
  </si>
  <si>
    <t>Precio unitario
máximo por contenedor mensual (sin IVA)</t>
  </si>
  <si>
    <r>
      <t xml:space="preserve">Precio unitario
</t>
    </r>
    <r>
      <rPr>
        <b/>
        <sz val="11"/>
        <color rgb="FFFFFF00"/>
        <rFont val="Arial"/>
        <family val="2"/>
      </rPr>
      <t>ofertado</t>
    </r>
    <r>
      <rPr>
        <b/>
        <sz val="11"/>
        <color theme="0"/>
        <rFont val="Arial"/>
        <family val="2"/>
      </rPr>
      <t xml:space="preserve"> por contenedor mensual
(IVA no incluido)</t>
    </r>
  </si>
  <si>
    <r>
      <t xml:space="preserve">Total por servicio </t>
    </r>
    <r>
      <rPr>
        <b/>
        <sz val="11"/>
        <color rgb="FFFFFF00"/>
        <rFont val="Arial"/>
        <family val="2"/>
      </rPr>
      <t xml:space="preserve">ofertado </t>
    </r>
    <r>
      <rPr>
        <b/>
        <sz val="11"/>
        <color theme="0"/>
        <rFont val="Arial"/>
        <family val="2"/>
      </rPr>
      <t xml:space="preserve">
contrato inicial </t>
    </r>
    <r>
      <rPr>
        <b/>
        <sz val="11"/>
        <color rgb="FFFF0000"/>
        <rFont val="Arial"/>
        <family val="2"/>
      </rPr>
      <t>(*)</t>
    </r>
    <r>
      <rPr>
        <b/>
        <sz val="11"/>
        <color theme="0"/>
        <rFont val="Arial"/>
        <family val="2"/>
      </rPr>
      <t xml:space="preserve">
 (IVA no incluido)</t>
    </r>
  </si>
  <si>
    <t>Contenedor común normalizado 40,7X37,8X27,4 cms.</t>
  </si>
  <si>
    <t xml:space="preserve">Otros contenedores normalizados </t>
  </si>
  <si>
    <t>Arcones baúles 80 x 60 x 60 cm.</t>
  </si>
  <si>
    <r>
      <t xml:space="preserve">TOTAL (IVA no incluido) </t>
    </r>
    <r>
      <rPr>
        <b/>
        <sz val="11"/>
        <color theme="3" tint="0.39997558519241921"/>
        <rFont val="Arial"/>
        <family val="2"/>
      </rPr>
      <t>(B)</t>
    </r>
  </si>
  <si>
    <t>(*) Mensualidades * Nº contenedores estimados (mensuales) * Precio unitario ofertado por contenedor mensual (IVA no incluido)</t>
  </si>
  <si>
    <r>
      <t xml:space="preserve">TOTAL OFERTA ECONÓMICA </t>
    </r>
    <r>
      <rPr>
        <b/>
        <sz val="11"/>
        <color rgb="FF0070C0"/>
        <rFont val="Arial"/>
        <family val="2"/>
      </rPr>
      <t>A+B</t>
    </r>
    <r>
      <rPr>
        <b/>
        <sz val="11"/>
        <color theme="1"/>
        <rFont val="Arial"/>
        <family val="2"/>
      </rPr>
      <t xml:space="preserve"> (IVA no Incluido)                                                               </t>
    </r>
  </si>
  <si>
    <t>IVA (21%)</t>
  </si>
  <si>
    <t xml:space="preserve">TOTAL OFERTA ECONÓMICA (IVA Incluido)                                                                              </t>
  </si>
  <si>
    <t>Se deberá presentar oferta a todos los servicios</t>
  </si>
  <si>
    <t>Únicamente se deberán rellenar las celdas marcadas en color gris, es decir, las de la columna "E" para los SERVICIOS DE GESTIÓN DOCUMENTAL y "F" para CUSTODIA DE CONTENEDORES. El resto de celdas se rellenará automáticamente.</t>
  </si>
  <si>
    <r>
      <rPr>
        <b/>
        <sz val="10"/>
        <rFont val="Arial"/>
        <family val="2"/>
      </rPr>
      <t xml:space="preserve">Los </t>
    </r>
    <r>
      <rPr>
        <sz val="10"/>
        <rFont val="Arial"/>
        <family val="2"/>
      </rPr>
      <t xml:space="preserve">precios unitarios ofertados sin IVA </t>
    </r>
    <r>
      <rPr>
        <b/>
        <i/>
        <sz val="10"/>
        <rFont val="Arial"/>
        <family val="2"/>
      </rPr>
      <t>deberán tener un máximo de 2 posiciones decimales.</t>
    </r>
  </si>
  <si>
    <r>
      <t>El importe resultante de la casilla “</t>
    </r>
    <r>
      <rPr>
        <b/>
        <sz val="10"/>
        <rFont val="Arial"/>
        <family val="2"/>
      </rPr>
      <t xml:space="preserve">TOTAL OFERTA ECONÓMICA </t>
    </r>
    <r>
      <rPr>
        <b/>
        <sz val="10"/>
        <color rgb="FF0070C0"/>
        <rFont val="Arial"/>
        <family val="2"/>
      </rPr>
      <t>A+B</t>
    </r>
    <r>
      <rPr>
        <b/>
        <sz val="10"/>
        <rFont val="Arial"/>
        <family val="2"/>
      </rPr>
      <t xml:space="preserve"> (IVA </t>
    </r>
    <r>
      <rPr>
        <b/>
        <sz val="10"/>
        <color theme="1"/>
        <rFont val="Arial"/>
        <family val="2"/>
      </rPr>
      <t>NO</t>
    </r>
    <r>
      <rPr>
        <b/>
        <sz val="10"/>
        <rFont val="Arial"/>
        <family val="2"/>
      </rPr>
      <t xml:space="preserve"> INCLUIDO)</t>
    </r>
    <r>
      <rPr>
        <sz val="10"/>
        <rFont val="Arial"/>
        <family val="2"/>
      </rPr>
      <t xml:space="preserve">” de la presente tabla, </t>
    </r>
    <r>
      <rPr>
        <b/>
        <i/>
        <sz val="10"/>
        <rFont val="Arial"/>
        <family val="2"/>
      </rPr>
      <t xml:space="preserve">se deberá corresponder con el importe ofertado introducido en el apartado con el mismo nombre del </t>
    </r>
    <r>
      <rPr>
        <b/>
        <i/>
        <sz val="10"/>
        <color rgb="FF0070C0"/>
        <rFont val="Arial"/>
        <family val="2"/>
      </rPr>
      <t>"Formulario de Oferta Económica (SOBRE C)"</t>
    </r>
    <r>
      <rPr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>del Pliego de Cláusulas Administrativas Particulares que se debe presentar rellenado, y con el importe a ofertar en el campo de nombre "Precio" habilitado al efecto en el Portal de Licitación Electrónica de MC MUTUAL.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</si>
</sst>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0.00000"/>
    <numFmt numFmtId="165" formatCode="_-* #,##0.00\ _€_-;\-* #,##0.00\ _€_-;_-* &quot;-&quot;??\ _€_-;_-@_-"/>
    <numFmt numFmtId="166" formatCode="#,##0_ ;\-#,##0\ "/>
    <numFmt numFmtId="167" formatCode="#,##0.00\ &quot;€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color rgb="FFFFFF00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  <font>
      <b/>
      <sz val="11"/>
      <color theme="3" tint="0.39997558519241921"/>
      <name val="Arial"/>
      <family val="2"/>
    </font>
    <font>
      <sz val="11"/>
      <color rgb="FFFF0000"/>
      <name val="Arial"/>
      <family val="2"/>
    </font>
    <font>
      <b/>
      <sz val="11"/>
      <color rgb="FF0070C0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b/>
      <i/>
      <sz val="10"/>
      <name val="Arial"/>
      <family val="2"/>
    </font>
    <font>
      <b/>
      <sz val="10"/>
      <color rgb="FF0070C0"/>
      <name val="Arial"/>
      <family val="2"/>
    </font>
    <font>
      <b/>
      <sz val="10"/>
      <color theme="1"/>
      <name val="Arial"/>
      <family val="2"/>
    </font>
    <font>
      <b/>
      <i/>
      <sz val="10"/>
      <color rgb="FF0070C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 style="thin">
        <color theme="0" tint="-0.14996795556505021"/>
      </right>
      <top style="medium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auto="1"/>
      </right>
      <top style="medium">
        <color auto="1"/>
      </top>
      <bottom style="thin">
        <color theme="0" tint="-0.14996795556505021"/>
      </bottom>
      <diagonal/>
    </border>
    <border>
      <left style="medium">
        <color auto="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auto="1"/>
      </left>
      <right style="thin">
        <color theme="0" tint="-0.14996795556505021"/>
      </right>
      <top style="thin">
        <color theme="0" tint="-0.14996795556505021"/>
      </top>
      <bottom style="medium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medium">
        <color auto="1"/>
      </bottom>
      <diagonal/>
    </border>
    <border>
      <left style="thin">
        <color theme="0" tint="-0.14996795556505021"/>
      </left>
      <right style="medium">
        <color auto="1"/>
      </right>
      <top style="thin">
        <color theme="0" tint="-0.1499679555650502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thin">
        <color theme="0" tint="-4.9989318521683403E-2"/>
      </right>
      <top style="medium">
        <color auto="1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medium">
        <color auto="1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medium">
        <color auto="1"/>
      </right>
      <top style="medium">
        <color auto="1"/>
      </top>
      <bottom style="thin">
        <color theme="0" tint="-4.9989318521683403E-2"/>
      </bottom>
      <diagonal/>
    </border>
    <border>
      <left style="medium">
        <color auto="1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 style="medium">
        <color auto="1"/>
      </right>
      <top style="thin">
        <color theme="0" tint="-4.9989318521683403E-2"/>
      </top>
      <bottom style="thin">
        <color theme="0" tint="-4.9989318521683403E-2"/>
      </bottom>
      <diagonal/>
    </border>
    <border>
      <left style="medium">
        <color auto="1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medium">
        <color auto="1"/>
      </right>
      <top style="thin">
        <color theme="0" tint="-4.9989318521683403E-2"/>
      </top>
      <bottom style="thin">
        <color theme="0" tint="-4.9989318521683403E-2"/>
      </bottom>
      <diagonal/>
    </border>
    <border>
      <left style="medium">
        <color auto="1"/>
      </left>
      <right/>
      <top style="thin">
        <color theme="0" tint="-4.9989318521683403E-2"/>
      </top>
      <bottom/>
      <diagonal/>
    </border>
    <border>
      <left/>
      <right/>
      <top style="thin">
        <color theme="0" tint="-4.9989318521683403E-2"/>
      </top>
      <bottom/>
      <diagonal/>
    </border>
    <border>
      <left/>
      <right style="thin">
        <color theme="0" tint="-4.9989318521683403E-2"/>
      </right>
      <top style="thin">
        <color theme="0" tint="-4.9989318521683403E-2"/>
      </top>
      <bottom/>
      <diagonal/>
    </border>
    <border>
      <left style="medium">
        <color auto="1"/>
      </left>
      <right/>
      <top style="thin">
        <color theme="0" tint="-4.9989318521683403E-2"/>
      </top>
      <bottom style="medium">
        <color auto="1"/>
      </bottom>
      <diagonal/>
    </border>
    <border>
      <left/>
      <right/>
      <top style="thin">
        <color theme="0" tint="-4.9989318521683403E-2"/>
      </top>
      <bottom style="medium">
        <color auto="1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medium">
        <color auto="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medium">
        <color auto="1"/>
      </bottom>
      <diagonal/>
    </border>
    <border>
      <left style="thin">
        <color theme="0" tint="-4.9989318521683403E-2"/>
      </left>
      <right style="medium">
        <color auto="1"/>
      </right>
      <top style="thin">
        <color theme="0" tint="-4.9989318521683403E-2"/>
      </top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3" fillId="0" borderId="0"/>
  </cellStyleXfs>
  <cellXfs count="60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 indent="2"/>
    </xf>
    <xf numFmtId="166" fontId="3" fillId="0" borderId="5" xfId="1" applyNumberFormat="1" applyFont="1" applyFill="1" applyBorder="1" applyAlignment="1">
      <alignment horizontal="center" vertical="center"/>
    </xf>
    <xf numFmtId="2" fontId="8" fillId="0" borderId="5" xfId="0" applyNumberFormat="1" applyFont="1" applyBorder="1" applyAlignment="1">
      <alignment horizontal="center" vertical="center"/>
    </xf>
    <xf numFmtId="165" fontId="3" fillId="3" borderId="5" xfId="1" applyFont="1" applyFill="1" applyBorder="1" applyAlignment="1">
      <alignment horizontal="center" vertical="center"/>
    </xf>
    <xf numFmtId="165" fontId="3" fillId="0" borderId="6" xfId="1" applyFont="1" applyFill="1" applyBorder="1" applyAlignment="1">
      <alignment horizontal="center" vertical="center"/>
    </xf>
    <xf numFmtId="165" fontId="4" fillId="6" borderId="8" xfId="1" applyFont="1" applyFill="1" applyBorder="1" applyAlignment="1">
      <alignment horizontal="center" vertical="center"/>
    </xf>
    <xf numFmtId="165" fontId="4" fillId="6" borderId="9" xfId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164" fontId="5" fillId="2" borderId="12" xfId="0" applyNumberFormat="1" applyFont="1" applyFill="1" applyBorder="1" applyAlignment="1">
      <alignment horizontal="center" vertical="center" wrapText="1"/>
    </xf>
    <xf numFmtId="164" fontId="5" fillId="2" borderId="13" xfId="0" applyNumberFormat="1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left" vertical="center" wrapText="1" indent="2"/>
    </xf>
    <xf numFmtId="166" fontId="3" fillId="0" borderId="18" xfId="1" applyNumberFormat="1" applyFont="1" applyBorder="1" applyAlignment="1">
      <alignment horizontal="center" vertical="center"/>
    </xf>
    <xf numFmtId="166" fontId="3" fillId="0" borderId="18" xfId="1" applyNumberFormat="1" applyFont="1" applyFill="1" applyBorder="1" applyAlignment="1">
      <alignment horizontal="center" vertical="center"/>
    </xf>
    <xf numFmtId="2" fontId="8" fillId="0" borderId="18" xfId="0" applyNumberFormat="1" applyFont="1" applyBorder="1" applyAlignment="1">
      <alignment horizontal="center" vertical="center"/>
    </xf>
    <xf numFmtId="165" fontId="3" fillId="3" borderId="18" xfId="1" applyFont="1" applyFill="1" applyBorder="1" applyAlignment="1">
      <alignment horizontal="center" vertical="center"/>
    </xf>
    <xf numFmtId="165" fontId="3" fillId="0" borderId="19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left" vertical="center" wrapText="1" indent="2"/>
    </xf>
    <xf numFmtId="166" fontId="3" fillId="0" borderId="21" xfId="1" applyNumberFormat="1" applyFont="1" applyBorder="1" applyAlignment="1">
      <alignment horizontal="center" vertical="center"/>
    </xf>
    <xf numFmtId="166" fontId="3" fillId="0" borderId="21" xfId="1" applyNumberFormat="1" applyFont="1" applyFill="1" applyBorder="1" applyAlignment="1">
      <alignment horizontal="center" vertical="center"/>
    </xf>
    <xf numFmtId="2" fontId="8" fillId="0" borderId="22" xfId="0" applyNumberFormat="1" applyFont="1" applyBorder="1" applyAlignment="1">
      <alignment horizontal="center" vertical="center"/>
    </xf>
    <xf numFmtId="165" fontId="4" fillId="6" borderId="26" xfId="0" applyNumberFormat="1" applyFont="1" applyFill="1" applyBorder="1" applyAlignment="1">
      <alignment vertical="center"/>
    </xf>
    <xf numFmtId="165" fontId="4" fillId="6" borderId="27" xfId="0" applyNumberFormat="1" applyFont="1" applyFill="1" applyBorder="1" applyAlignment="1">
      <alignment vertical="center"/>
    </xf>
    <xf numFmtId="167" fontId="4" fillId="7" borderId="29" xfId="0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167" fontId="3" fillId="0" borderId="0" xfId="0" applyNumberFormat="1" applyFont="1" applyAlignment="1">
      <alignment vertical="center"/>
    </xf>
    <xf numFmtId="0" fontId="4" fillId="0" borderId="0" xfId="0" applyFont="1" applyAlignment="1">
      <alignment horizontal="right" vertical="center"/>
    </xf>
    <xf numFmtId="167" fontId="4" fillId="0" borderId="29" xfId="2" applyNumberFormat="1" applyFont="1" applyBorder="1" applyAlignment="1" applyProtection="1">
      <alignment vertical="center"/>
    </xf>
    <xf numFmtId="0" fontId="12" fillId="0" borderId="0" xfId="0" applyFont="1" applyAlignment="1">
      <alignment vertical="center"/>
    </xf>
    <xf numFmtId="0" fontId="13" fillId="0" borderId="0" xfId="3" applyAlignment="1">
      <alignment vertical="center"/>
    </xf>
    <xf numFmtId="0" fontId="15" fillId="0" borderId="0" xfId="0" applyFont="1" applyAlignment="1">
      <alignment vertical="center"/>
    </xf>
    <xf numFmtId="0" fontId="4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0" fillId="0" borderId="28" xfId="0" applyBorder="1" applyAlignment="1">
      <alignment horizontal="right" vertical="center" wrapText="1"/>
    </xf>
    <xf numFmtId="0" fontId="14" fillId="0" borderId="0" xfId="3" applyFont="1" applyAlignment="1">
      <alignment vertical="center" wrapText="1"/>
    </xf>
    <xf numFmtId="0" fontId="0" fillId="0" borderId="0" xfId="0" applyAlignment="1">
      <alignment vertical="center" wrapText="1"/>
    </xf>
    <xf numFmtId="0" fontId="13" fillId="0" borderId="0" xfId="3" applyAlignment="1">
      <alignment vertical="center" wrapText="1"/>
    </xf>
    <xf numFmtId="0" fontId="10" fillId="0" borderId="10" xfId="0" applyFont="1" applyBorder="1" applyAlignment="1">
      <alignment horizontal="left" vertical="center" wrapText="1"/>
    </xf>
    <xf numFmtId="0" fontId="4" fillId="4" borderId="14" xfId="0" applyFont="1" applyFill="1" applyBorder="1" applyAlignment="1">
      <alignment horizontal="left" vertical="center" wrapText="1" indent="5"/>
    </xf>
    <xf numFmtId="0" fontId="4" fillId="4" borderId="15" xfId="0" applyFont="1" applyFill="1" applyBorder="1" applyAlignment="1">
      <alignment horizontal="left" vertical="center" wrapText="1" indent="5"/>
    </xf>
    <xf numFmtId="0" fontId="4" fillId="4" borderId="16" xfId="0" applyFont="1" applyFill="1" applyBorder="1" applyAlignment="1">
      <alignment horizontal="left" vertical="center" wrapText="1" indent="5"/>
    </xf>
    <xf numFmtId="0" fontId="4" fillId="5" borderId="23" xfId="0" applyFont="1" applyFill="1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0" fillId="0" borderId="28" xfId="0" applyBorder="1" applyAlignment="1">
      <alignment vertical="center" wrapText="1"/>
    </xf>
    <xf numFmtId="0" fontId="4" fillId="0" borderId="0" xfId="0" applyFont="1" applyAlignment="1">
      <alignment horizontal="right" vertical="center"/>
    </xf>
    <xf numFmtId="0" fontId="4" fillId="4" borderId="4" xfId="0" applyFont="1" applyFill="1" applyBorder="1" applyAlignment="1">
      <alignment horizontal="left" vertical="center" wrapText="1" indent="5"/>
    </xf>
    <xf numFmtId="0" fontId="4" fillId="4" borderId="5" xfId="0" applyFont="1" applyFill="1" applyBorder="1" applyAlignment="1">
      <alignment horizontal="left" vertical="center" wrapText="1" indent="5"/>
    </xf>
    <xf numFmtId="0" fontId="4" fillId="4" borderId="6" xfId="0" applyFont="1" applyFill="1" applyBorder="1" applyAlignment="1">
      <alignment horizontal="left" vertical="center" wrapText="1" indent="5"/>
    </xf>
    <xf numFmtId="0" fontId="4" fillId="5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</cellXfs>
  <cellStyles count="4">
    <cellStyle name="Millares" xfId="1" builtinId="3"/>
    <cellStyle name="Moneda" xfId="2" builtinId="4"/>
    <cellStyle name="Normal" xfId="0" builtinId="0"/>
    <cellStyle name="Normal 2 2" xfId="3" xr:uid="{B0E55730-17C6-4D3B-ABEB-205F068314FD}"/>
  </cellStyles>
  <dxfs count="2">
    <dxf>
      <font>
        <color rgb="FF92D05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DEEB9-5496-4193-83EB-EF26AC947B2D}">
  <dimension ref="A1:I58"/>
  <sheetViews>
    <sheetView tabSelected="1" zoomScale="85" zoomScaleNormal="85" workbookViewId="0"/>
  </sheetViews>
  <sheetFormatPr baseColWidth="10" defaultRowHeight="14.4" x14ac:dyDescent="0.3"/>
  <cols>
    <col min="2" max="2" width="49.5546875" customWidth="1"/>
    <col min="3" max="4" width="16.5546875" customWidth="1"/>
    <col min="5" max="5" width="17.77734375" customWidth="1"/>
    <col min="6" max="6" width="18.77734375" customWidth="1"/>
    <col min="7" max="7" width="27" customWidth="1"/>
    <col min="8" max="8" width="33.88671875" customWidth="1"/>
  </cols>
  <sheetData>
    <row r="1" spans="1:9" x14ac:dyDescent="0.3">
      <c r="A1" s="1"/>
      <c r="B1" s="1"/>
      <c r="C1" s="2"/>
      <c r="D1" s="2"/>
      <c r="E1" s="2"/>
      <c r="F1" s="2"/>
      <c r="G1" s="1"/>
      <c r="H1" s="1"/>
      <c r="I1" s="1"/>
    </row>
    <row r="2" spans="1:9" x14ac:dyDescent="0.3">
      <c r="A2" s="1"/>
      <c r="B2" s="1"/>
      <c r="C2" s="2"/>
      <c r="D2" s="2"/>
      <c r="E2" s="2"/>
      <c r="F2" s="2"/>
      <c r="G2" s="1"/>
      <c r="H2" s="1"/>
      <c r="I2" s="1"/>
    </row>
    <row r="3" spans="1:9" x14ac:dyDescent="0.3">
      <c r="A3" s="1"/>
      <c r="B3" s="3" t="s">
        <v>0</v>
      </c>
      <c r="C3" s="2"/>
      <c r="D3" s="2"/>
      <c r="E3" s="2"/>
      <c r="F3" s="2"/>
      <c r="G3" s="1"/>
      <c r="H3" s="1"/>
      <c r="I3" s="1"/>
    </row>
    <row r="4" spans="1:9" ht="15" thickBot="1" x14ac:dyDescent="0.35">
      <c r="A4" s="1"/>
      <c r="B4" s="1"/>
      <c r="C4" s="2"/>
      <c r="D4" s="2"/>
      <c r="E4" s="2"/>
      <c r="F4" s="2"/>
      <c r="G4" s="1"/>
      <c r="H4" s="1"/>
      <c r="I4" s="1"/>
    </row>
    <row r="5" spans="1:9" ht="103.2" customHeight="1" x14ac:dyDescent="0.3">
      <c r="A5" s="1"/>
      <c r="B5" s="4" t="s">
        <v>1</v>
      </c>
      <c r="C5" s="5" t="s">
        <v>2</v>
      </c>
      <c r="D5" s="5" t="s">
        <v>3</v>
      </c>
      <c r="E5" s="5" t="s">
        <v>4</v>
      </c>
      <c r="F5" s="6" t="s">
        <v>5</v>
      </c>
      <c r="G5" s="1"/>
      <c r="H5" s="1"/>
      <c r="I5" s="1"/>
    </row>
    <row r="6" spans="1:9" s="1" customFormat="1" ht="36.9" customHeight="1" x14ac:dyDescent="0.3">
      <c r="B6" s="7" t="s">
        <v>6</v>
      </c>
      <c r="C6" s="8">
        <v>2665</v>
      </c>
      <c r="D6" s="9">
        <v>0.4</v>
      </c>
      <c r="E6" s="10"/>
      <c r="F6" s="11">
        <f>ROUND((E6*1.21),2)</f>
        <v>0</v>
      </c>
      <c r="G6" s="2"/>
    </row>
    <row r="7" spans="1:9" s="1" customFormat="1" ht="36.9" customHeight="1" x14ac:dyDescent="0.3">
      <c r="B7" s="7" t="s">
        <v>7</v>
      </c>
      <c r="C7" s="8">
        <v>200</v>
      </c>
      <c r="D7" s="9">
        <v>4.9000000000000004</v>
      </c>
      <c r="E7" s="10"/>
      <c r="F7" s="11">
        <f>ROUND((E7*1.21),2)</f>
        <v>0</v>
      </c>
      <c r="G7" s="2"/>
    </row>
    <row r="8" spans="1:9" s="1" customFormat="1" ht="36.9" customHeight="1" x14ac:dyDescent="0.3">
      <c r="B8" s="55" t="s">
        <v>8</v>
      </c>
      <c r="C8" s="56"/>
      <c r="D8" s="56"/>
      <c r="E8" s="56"/>
      <c r="F8" s="57"/>
      <c r="G8" s="2"/>
    </row>
    <row r="9" spans="1:9" s="1" customFormat="1" ht="36.9" customHeight="1" x14ac:dyDescent="0.3">
      <c r="B9" s="7" t="s">
        <v>9</v>
      </c>
      <c r="C9" s="8">
        <v>1600</v>
      </c>
      <c r="D9" s="9">
        <v>2.1</v>
      </c>
      <c r="E9" s="10"/>
      <c r="F9" s="11">
        <f>ROUND((E9*1.21),2)</f>
        <v>0</v>
      </c>
      <c r="G9" s="2"/>
    </row>
    <row r="10" spans="1:9" s="1" customFormat="1" ht="36.9" customHeight="1" x14ac:dyDescent="0.3">
      <c r="B10" s="7" t="s">
        <v>10</v>
      </c>
      <c r="C10" s="8">
        <v>500</v>
      </c>
      <c r="D10" s="9">
        <v>2.9</v>
      </c>
      <c r="E10" s="10"/>
      <c r="F10" s="11">
        <f>ROUND((E10*1.21),2)</f>
        <v>0</v>
      </c>
      <c r="G10" s="2"/>
    </row>
    <row r="11" spans="1:9" s="1" customFormat="1" ht="36.9" customHeight="1" x14ac:dyDescent="0.3">
      <c r="B11" s="55" t="s">
        <v>11</v>
      </c>
      <c r="C11" s="56"/>
      <c r="D11" s="56"/>
      <c r="E11" s="56"/>
      <c r="F11" s="57"/>
      <c r="G11" s="2"/>
    </row>
    <row r="12" spans="1:9" s="1" customFormat="1" ht="36.9" customHeight="1" x14ac:dyDescent="0.3">
      <c r="B12" s="7" t="s">
        <v>12</v>
      </c>
      <c r="C12" s="8">
        <v>400</v>
      </c>
      <c r="D12" s="9">
        <v>4.5</v>
      </c>
      <c r="E12" s="10"/>
      <c r="F12" s="11">
        <f t="shared" ref="F12:F17" si="0">ROUND((E12*1.21),2)</f>
        <v>0</v>
      </c>
      <c r="G12" s="2"/>
    </row>
    <row r="13" spans="1:9" s="1" customFormat="1" ht="36.9" customHeight="1" x14ac:dyDescent="0.3">
      <c r="B13" s="7" t="s">
        <v>13</v>
      </c>
      <c r="C13" s="8">
        <v>300</v>
      </c>
      <c r="D13" s="9">
        <v>4.5999999999999996</v>
      </c>
      <c r="E13" s="10"/>
      <c r="F13" s="11">
        <f t="shared" si="0"/>
        <v>0</v>
      </c>
      <c r="G13" s="2"/>
    </row>
    <row r="14" spans="1:9" s="1" customFormat="1" ht="36.9" customHeight="1" x14ac:dyDescent="0.3">
      <c r="B14" s="7" t="s">
        <v>14</v>
      </c>
      <c r="C14" s="8">
        <v>400</v>
      </c>
      <c r="D14" s="9">
        <v>4.5</v>
      </c>
      <c r="E14" s="10"/>
      <c r="F14" s="11">
        <f t="shared" si="0"/>
        <v>0</v>
      </c>
      <c r="G14" s="2"/>
    </row>
    <row r="15" spans="1:9" s="1" customFormat="1" ht="36.9" customHeight="1" x14ac:dyDescent="0.3">
      <c r="B15" s="7" t="s">
        <v>15</v>
      </c>
      <c r="C15" s="8">
        <v>300</v>
      </c>
      <c r="D15" s="9">
        <v>4.5999999999999996</v>
      </c>
      <c r="E15" s="10"/>
      <c r="F15" s="11">
        <f t="shared" si="0"/>
        <v>0</v>
      </c>
      <c r="G15" s="2"/>
    </row>
    <row r="16" spans="1:9" s="1" customFormat="1" ht="43.8" customHeight="1" x14ac:dyDescent="0.3">
      <c r="B16" s="7" t="s">
        <v>16</v>
      </c>
      <c r="C16" s="8">
        <v>50</v>
      </c>
      <c r="D16" s="9">
        <v>4.5</v>
      </c>
      <c r="E16" s="10"/>
      <c r="F16" s="11">
        <f t="shared" si="0"/>
        <v>0</v>
      </c>
      <c r="G16" s="2"/>
    </row>
    <row r="17" spans="2:7" s="1" customFormat="1" ht="36.9" customHeight="1" x14ac:dyDescent="0.3">
      <c r="B17" s="7" t="s">
        <v>17</v>
      </c>
      <c r="C17" s="8">
        <v>90</v>
      </c>
      <c r="D17" s="9">
        <v>25</v>
      </c>
      <c r="E17" s="10"/>
      <c r="F17" s="11">
        <f t="shared" si="0"/>
        <v>0</v>
      </c>
      <c r="G17" s="2"/>
    </row>
    <row r="18" spans="2:7" s="1" customFormat="1" ht="36.9" customHeight="1" x14ac:dyDescent="0.3">
      <c r="B18" s="55" t="s">
        <v>18</v>
      </c>
      <c r="C18" s="56"/>
      <c r="D18" s="56"/>
      <c r="E18" s="56"/>
      <c r="F18" s="57"/>
      <c r="G18" s="2"/>
    </row>
    <row r="19" spans="2:7" s="1" customFormat="1" ht="36.9" customHeight="1" x14ac:dyDescent="0.3">
      <c r="B19" s="7" t="s">
        <v>19</v>
      </c>
      <c r="C19" s="8">
        <v>1000</v>
      </c>
      <c r="D19" s="9">
        <v>0.2</v>
      </c>
      <c r="E19" s="10"/>
      <c r="F19" s="11">
        <f>ROUND((E19*1.21),2)</f>
        <v>0</v>
      </c>
      <c r="G19" s="2"/>
    </row>
    <row r="20" spans="2:7" s="1" customFormat="1" ht="36.9" customHeight="1" x14ac:dyDescent="0.3">
      <c r="B20" s="7" t="s">
        <v>20</v>
      </c>
      <c r="C20" s="8">
        <v>1000</v>
      </c>
      <c r="D20" s="9">
        <v>0.35</v>
      </c>
      <c r="E20" s="10"/>
      <c r="F20" s="11">
        <f>ROUND((E20*1.21),2)</f>
        <v>0</v>
      </c>
      <c r="G20" s="2"/>
    </row>
    <row r="21" spans="2:7" s="1" customFormat="1" ht="36.9" customHeight="1" x14ac:dyDescent="0.3">
      <c r="B21" s="55" t="s">
        <v>21</v>
      </c>
      <c r="C21" s="56"/>
      <c r="D21" s="56"/>
      <c r="E21" s="56"/>
      <c r="F21" s="57"/>
      <c r="G21" s="2"/>
    </row>
    <row r="22" spans="2:7" s="1" customFormat="1" ht="36.9" customHeight="1" x14ac:dyDescent="0.3">
      <c r="B22" s="7" t="s">
        <v>22</v>
      </c>
      <c r="C22" s="8">
        <v>400</v>
      </c>
      <c r="D22" s="9">
        <v>6.8</v>
      </c>
      <c r="E22" s="10"/>
      <c r="F22" s="11">
        <f>ROUND((E22*1.21),2)</f>
        <v>0</v>
      </c>
      <c r="G22" s="2"/>
    </row>
    <row r="23" spans="2:7" s="1" customFormat="1" ht="36.9" customHeight="1" x14ac:dyDescent="0.3">
      <c r="B23" s="7" t="s">
        <v>23</v>
      </c>
      <c r="C23" s="8">
        <v>1130</v>
      </c>
      <c r="D23" s="9">
        <v>4.8</v>
      </c>
      <c r="E23" s="10"/>
      <c r="F23" s="11">
        <f>ROUND((E23*1.21),2)</f>
        <v>0</v>
      </c>
      <c r="G23" s="2"/>
    </row>
    <row r="24" spans="2:7" s="1" customFormat="1" ht="36.9" customHeight="1" x14ac:dyDescent="0.3">
      <c r="B24" s="7" t="s">
        <v>24</v>
      </c>
      <c r="C24" s="8">
        <v>1130</v>
      </c>
      <c r="D24" s="9">
        <v>2.2999999999999998</v>
      </c>
      <c r="E24" s="10"/>
      <c r="F24" s="11">
        <f>ROUND((E24*1.21),2)</f>
        <v>0</v>
      </c>
      <c r="G24" s="2"/>
    </row>
    <row r="25" spans="2:7" s="1" customFormat="1" ht="36.9" customHeight="1" x14ac:dyDescent="0.3">
      <c r="B25" s="55" t="s">
        <v>25</v>
      </c>
      <c r="C25" s="56"/>
      <c r="D25" s="56"/>
      <c r="E25" s="56"/>
      <c r="F25" s="57"/>
      <c r="G25" s="2"/>
    </row>
    <row r="26" spans="2:7" s="1" customFormat="1" ht="36.9" customHeight="1" x14ac:dyDescent="0.3">
      <c r="B26" s="7" t="s">
        <v>26</v>
      </c>
      <c r="C26" s="8">
        <v>50</v>
      </c>
      <c r="D26" s="9">
        <v>28.15</v>
      </c>
      <c r="E26" s="10"/>
      <c r="F26" s="11">
        <f>ROUND((E26*1.21),2)</f>
        <v>0</v>
      </c>
      <c r="G26" s="2"/>
    </row>
    <row r="27" spans="2:7" s="1" customFormat="1" ht="48.6" customHeight="1" x14ac:dyDescent="0.3">
      <c r="B27" s="7" t="s">
        <v>27</v>
      </c>
      <c r="C27" s="8">
        <v>500</v>
      </c>
      <c r="D27" s="9">
        <v>3.2</v>
      </c>
      <c r="E27" s="10"/>
      <c r="F27" s="11">
        <f>ROUND((E27*1.21),2)</f>
        <v>0</v>
      </c>
      <c r="G27" s="2"/>
    </row>
    <row r="28" spans="2:7" s="1" customFormat="1" ht="36.9" customHeight="1" thickBot="1" x14ac:dyDescent="0.35">
      <c r="B28" s="58" t="s">
        <v>28</v>
      </c>
      <c r="C28" s="59"/>
      <c r="D28" s="59"/>
      <c r="E28" s="12">
        <f>SUM(E6:E27)</f>
        <v>0</v>
      </c>
      <c r="F28" s="13">
        <f>SUM(F6:F27)</f>
        <v>0</v>
      </c>
      <c r="G28" s="2"/>
    </row>
    <row r="29" spans="2:7" s="1" customFormat="1" ht="30" customHeight="1" x14ac:dyDescent="0.3">
      <c r="B29" s="45" t="s">
        <v>29</v>
      </c>
      <c r="C29" s="45"/>
      <c r="D29" s="45"/>
      <c r="E29" s="45"/>
      <c r="F29" s="45"/>
    </row>
    <row r="32" spans="2:7" s="1" customFormat="1" ht="13.8" x14ac:dyDescent="0.3">
      <c r="B32" s="3" t="s">
        <v>30</v>
      </c>
      <c r="C32" s="2"/>
      <c r="D32" s="2"/>
      <c r="E32" s="2"/>
      <c r="F32" s="2"/>
      <c r="G32" s="2"/>
    </row>
    <row r="33" spans="2:8" s="1" customFormat="1" ht="13.8" x14ac:dyDescent="0.3">
      <c r="C33" s="2"/>
      <c r="D33" s="2"/>
      <c r="E33" s="2"/>
      <c r="F33" s="2"/>
      <c r="G33" s="2"/>
    </row>
    <row r="34" spans="2:8" s="1" customFormat="1" thickBot="1" x14ac:dyDescent="0.35">
      <c r="C34" s="2"/>
      <c r="D34" s="2"/>
      <c r="E34" s="2"/>
      <c r="F34" s="2"/>
      <c r="G34" s="2"/>
    </row>
    <row r="35" spans="2:8" s="1" customFormat="1" ht="86.4" customHeight="1" x14ac:dyDescent="0.3">
      <c r="B35" s="14" t="s">
        <v>1</v>
      </c>
      <c r="C35" s="15" t="s">
        <v>31</v>
      </c>
      <c r="D35" s="16" t="s">
        <v>32</v>
      </c>
      <c r="E35" s="16" t="s">
        <v>33</v>
      </c>
      <c r="F35" s="16" t="s">
        <v>34</v>
      </c>
      <c r="G35" s="17" t="s">
        <v>35</v>
      </c>
    </row>
    <row r="36" spans="2:8" s="1" customFormat="1" ht="36.9" customHeight="1" x14ac:dyDescent="0.3">
      <c r="B36" s="46" t="s">
        <v>30</v>
      </c>
      <c r="C36" s="47"/>
      <c r="D36" s="47"/>
      <c r="E36" s="47"/>
      <c r="F36" s="47"/>
      <c r="G36" s="48"/>
    </row>
    <row r="37" spans="2:8" s="1" customFormat="1" ht="36.9" customHeight="1" x14ac:dyDescent="0.3">
      <c r="B37" s="18" t="s">
        <v>36</v>
      </c>
      <c r="C37" s="19">
        <v>24</v>
      </c>
      <c r="D37" s="20">
        <v>6530</v>
      </c>
      <c r="E37" s="21">
        <v>0.21</v>
      </c>
      <c r="F37" s="22"/>
      <c r="G37" s="23">
        <f>F37*1.21</f>
        <v>0</v>
      </c>
    </row>
    <row r="38" spans="2:8" s="1" customFormat="1" ht="36.9" customHeight="1" x14ac:dyDescent="0.3">
      <c r="B38" s="18" t="s">
        <v>10</v>
      </c>
      <c r="C38" s="19">
        <v>24</v>
      </c>
      <c r="D38" s="20">
        <v>2358</v>
      </c>
      <c r="E38" s="21">
        <v>0.23</v>
      </c>
      <c r="F38" s="22"/>
      <c r="G38" s="23">
        <f>F38*1.21</f>
        <v>0</v>
      </c>
    </row>
    <row r="39" spans="2:8" s="1" customFormat="1" ht="36.9" customHeight="1" x14ac:dyDescent="0.3">
      <c r="B39" s="18" t="s">
        <v>37</v>
      </c>
      <c r="C39" s="19">
        <v>24</v>
      </c>
      <c r="D39" s="20">
        <v>570</v>
      </c>
      <c r="E39" s="21">
        <v>0.21</v>
      </c>
      <c r="F39" s="22"/>
      <c r="G39" s="23">
        <f>F39*1.21</f>
        <v>0</v>
      </c>
    </row>
    <row r="40" spans="2:8" s="1" customFormat="1" ht="36.9" customHeight="1" x14ac:dyDescent="0.3">
      <c r="B40" s="24" t="s">
        <v>38</v>
      </c>
      <c r="C40" s="25">
        <v>24</v>
      </c>
      <c r="D40" s="26">
        <v>17</v>
      </c>
      <c r="E40" s="27">
        <v>0.95</v>
      </c>
      <c r="F40" s="22"/>
      <c r="G40" s="23">
        <f>F40*1.21</f>
        <v>0</v>
      </c>
    </row>
    <row r="41" spans="2:8" s="1" customFormat="1" ht="36.9" customHeight="1" thickBot="1" x14ac:dyDescent="0.35">
      <c r="B41" s="49" t="s">
        <v>39</v>
      </c>
      <c r="C41" s="50"/>
      <c r="D41" s="50"/>
      <c r="E41" s="51"/>
      <c r="F41" s="28">
        <f>SUM(F37:F39)</f>
        <v>0</v>
      </c>
      <c r="G41" s="29">
        <f>SUM(G37:G39)</f>
        <v>0</v>
      </c>
    </row>
    <row r="42" spans="2:8" s="1" customFormat="1" ht="28.5" customHeight="1" x14ac:dyDescent="0.3">
      <c r="B42" s="52" t="s">
        <v>40</v>
      </c>
      <c r="C42" s="52"/>
      <c r="D42" s="52"/>
      <c r="E42" s="52"/>
      <c r="F42" s="52"/>
      <c r="G42" s="52"/>
    </row>
    <row r="44" spans="2:8" s="1" customFormat="1" thickBot="1" x14ac:dyDescent="0.35">
      <c r="C44" s="2"/>
      <c r="D44" s="2"/>
      <c r="E44" s="2"/>
      <c r="F44" s="2"/>
      <c r="G44" s="2"/>
    </row>
    <row r="45" spans="2:8" s="32" customFormat="1" ht="15.75" customHeight="1" thickBot="1" x14ac:dyDescent="0.35">
      <c r="B45" s="39" t="s">
        <v>41</v>
      </c>
      <c r="C45" s="43"/>
      <c r="D45" s="43"/>
      <c r="E45" s="43"/>
      <c r="F45" s="53"/>
      <c r="G45" s="30">
        <f>ROUND((F28+G41),2)</f>
        <v>0</v>
      </c>
      <c r="H45" s="31" t="str">
        <f>IF(G45&gt;63174.66,"ERROR: la oferta económica A+B sin IVA no puede ser superior a 63.174,66 €"," ")</f>
        <v xml:space="preserve"> </v>
      </c>
    </row>
    <row r="46" spans="2:8" s="32" customFormat="1" ht="15" thickBot="1" x14ac:dyDescent="0.35">
      <c r="B46" s="1"/>
      <c r="C46" s="1"/>
      <c r="D46" s="1"/>
      <c r="E46" s="1"/>
      <c r="F46" s="1"/>
      <c r="G46" s="33"/>
    </row>
    <row r="47" spans="2:8" s="32" customFormat="1" ht="15" thickBot="1" x14ac:dyDescent="0.35">
      <c r="B47" s="1"/>
      <c r="C47" s="1"/>
      <c r="D47" s="54"/>
      <c r="E47" s="54"/>
      <c r="F47" s="34" t="s">
        <v>42</v>
      </c>
      <c r="G47" s="35">
        <f>ROUND((G45*21%),2)</f>
        <v>0</v>
      </c>
    </row>
    <row r="48" spans="2:8" s="32" customFormat="1" ht="15" thickBot="1" x14ac:dyDescent="0.35">
      <c r="B48" s="1"/>
      <c r="C48" s="1"/>
      <c r="D48" s="1"/>
      <c r="E48" s="1"/>
      <c r="F48" s="1"/>
      <c r="G48" s="33"/>
    </row>
    <row r="49" spans="2:8" s="32" customFormat="1" ht="15.75" customHeight="1" thickBot="1" x14ac:dyDescent="0.35">
      <c r="B49" s="39" t="s">
        <v>43</v>
      </c>
      <c r="C49" s="40"/>
      <c r="D49" s="40"/>
      <c r="E49" s="40"/>
      <c r="F49" s="41"/>
      <c r="G49" s="30">
        <f>ROUND((G45+G47),2)</f>
        <v>0</v>
      </c>
      <c r="H49" s="31" t="str">
        <f>IF(G49&gt;76441.34,"ERROR: la oferta económica con IVA no puede ser superior a 76.441,34 €"," ")</f>
        <v xml:space="preserve"> </v>
      </c>
    </row>
    <row r="50" spans="2:8" s="1" customFormat="1" ht="13.8" x14ac:dyDescent="0.3">
      <c r="C50" s="2"/>
      <c r="D50" s="2"/>
      <c r="E50" s="2"/>
      <c r="F50" s="2"/>
    </row>
    <row r="51" spans="2:8" s="1" customFormat="1" ht="13.8" x14ac:dyDescent="0.3">
      <c r="C51" s="2"/>
      <c r="D51" s="2"/>
      <c r="E51" s="2"/>
      <c r="F51" s="2"/>
    </row>
    <row r="52" spans="2:8" s="1" customFormat="1" ht="21" customHeight="1" x14ac:dyDescent="0.3">
      <c r="B52" s="36" t="s">
        <v>44</v>
      </c>
      <c r="G52" s="33"/>
    </row>
    <row r="53" spans="2:8" s="1" customFormat="1" ht="15.6" x14ac:dyDescent="0.3">
      <c r="B53" s="36"/>
      <c r="G53" s="33"/>
    </row>
    <row r="54" spans="2:8" s="1" customFormat="1" ht="43.5" customHeight="1" x14ac:dyDescent="0.3">
      <c r="B54" s="42" t="s">
        <v>45</v>
      </c>
      <c r="C54" s="43"/>
      <c r="D54" s="43"/>
      <c r="E54" s="43"/>
      <c r="F54" s="43"/>
      <c r="G54" s="43"/>
    </row>
    <row r="55" spans="2:8" s="1" customFormat="1" x14ac:dyDescent="0.3">
      <c r="B55" s="37"/>
      <c r="C55" s="37"/>
      <c r="D55" s="38"/>
      <c r="E55" s="38"/>
      <c r="F55" s="38"/>
      <c r="G55" s="32"/>
    </row>
    <row r="56" spans="2:8" s="1" customFormat="1" ht="30.75" customHeight="1" x14ac:dyDescent="0.3">
      <c r="B56" s="44" t="s">
        <v>46</v>
      </c>
      <c r="C56" s="43"/>
      <c r="D56" s="43"/>
      <c r="E56" s="43"/>
      <c r="F56" s="43"/>
      <c r="G56" s="43"/>
    </row>
    <row r="57" spans="2:8" s="1" customFormat="1" x14ac:dyDescent="0.3">
      <c r="B57" s="37"/>
      <c r="C57" s="37"/>
      <c r="D57" s="38"/>
      <c r="E57" s="38"/>
      <c r="F57" s="38"/>
      <c r="G57" s="32"/>
    </row>
    <row r="58" spans="2:8" s="1" customFormat="1" ht="59.25" customHeight="1" x14ac:dyDescent="0.3">
      <c r="B58" s="44" t="s">
        <v>47</v>
      </c>
      <c r="C58" s="43"/>
      <c r="D58" s="43"/>
      <c r="E58" s="43"/>
      <c r="F58" s="43"/>
      <c r="G58" s="43"/>
    </row>
  </sheetData>
  <mergeCells count="16">
    <mergeCell ref="B28:D28"/>
    <mergeCell ref="B8:F8"/>
    <mergeCell ref="B11:F11"/>
    <mergeCell ref="B18:F18"/>
    <mergeCell ref="B21:F21"/>
    <mergeCell ref="B25:F25"/>
    <mergeCell ref="B49:F49"/>
    <mergeCell ref="B54:G54"/>
    <mergeCell ref="B56:G56"/>
    <mergeCell ref="B58:G58"/>
    <mergeCell ref="B29:F29"/>
    <mergeCell ref="B36:G36"/>
    <mergeCell ref="B41:E41"/>
    <mergeCell ref="B42:G42"/>
    <mergeCell ref="B45:F45"/>
    <mergeCell ref="D47:E47"/>
  </mergeCells>
  <conditionalFormatting sqref="G45 G47 G49">
    <cfRule type="cellIs" dxfId="1" priority="2" operator="equal">
      <formula>0</formula>
    </cfRule>
  </conditionalFormatting>
  <conditionalFormatting sqref="G45 G49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>MC Mutual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MAC0005</dc:creator>
  <cp:lastModifiedBy>MAC0005</cp:lastModifiedBy>
  <dcterms:created xsi:type="dcterms:W3CDTF">2026-02-27T08:11:31Z</dcterms:created>
  <dcterms:modified xsi:type="dcterms:W3CDTF">2026-02-27T08:24:25Z</dcterms:modified>
</cp:coreProperties>
</file>