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U:\DIVISIONES\O-RG-CONTRATACION_COMPRAS\LICITACIONES 2026\SERVICIO DE VALIJA INTERNA (SARA)\BPM\"/>
    </mc:Choice>
  </mc:AlternateContent>
  <xr:revisionPtr revIDLastSave="0" documentId="13_ncr:1_{91F9CFD4-D766-4A4D-845A-2B862AF19A21}" xr6:coauthVersionLast="47" xr6:coauthVersionMax="47" xr10:uidLastSave="{00000000-0000-0000-0000-000000000000}"/>
  <workbookProtection workbookAlgorithmName="SHA-512" workbookHashValue="Y64BcNQQ7PG2+MPfx7+f9I+/OBtxk5QJP2wmIJsKAdzmVmGvzgrWoNs4OeeSc0jS85Ea/i7n6djvSpqzqUPvdA==" workbookSaltValue="Uo4nfqomNsP7v4Ia/QaZkA==" workbookSpinCount="100000" lockStructure="1"/>
  <bookViews>
    <workbookView xWindow="-28920" yWindow="-45" windowWidth="29040" windowHeight="15840" tabRatio="925" xr2:uid="{329770EE-BF61-4BE3-A056-56D6E1FC07EE}"/>
  </bookViews>
  <sheets>
    <sheet name="Detalle Oferta económica" sheetId="3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7" i="31" l="1"/>
  <c r="G24" i="31" l="1"/>
  <c r="G23" i="31"/>
  <c r="G22" i="31"/>
  <c r="G21" i="31"/>
  <c r="G20" i="31"/>
  <c r="G19" i="31"/>
  <c r="G15" i="31"/>
  <c r="G14" i="31"/>
  <c r="G13" i="31"/>
  <c r="G12" i="31"/>
  <c r="G11" i="31"/>
  <c r="G10" i="31"/>
  <c r="G9" i="31"/>
  <c r="G8" i="31"/>
  <c r="G7" i="31"/>
  <c r="G6" i="31"/>
  <c r="G5" i="31"/>
  <c r="G4" i="31"/>
  <c r="G16" i="31" l="1"/>
  <c r="G25" i="31"/>
  <c r="G27" i="31" l="1"/>
  <c r="G29" i="31" l="1"/>
  <c r="G31" i="31" s="1"/>
</calcChain>
</file>

<file path=xl/sharedStrings.xml><?xml version="1.0" encoding="utf-8"?>
<sst xmlns="http://schemas.openxmlformats.org/spreadsheetml/2006/main" count="52" uniqueCount="39">
  <si>
    <t>Servicio</t>
  </si>
  <si>
    <t>Frecuencia</t>
  </si>
  <si>
    <t>Número de rutas *</t>
  </si>
  <si>
    <t>Precio máximo mensual            (IVA no incluido)</t>
  </si>
  <si>
    <r>
      <t xml:space="preserve">Precio mensual </t>
    </r>
    <r>
      <rPr>
        <b/>
        <sz val="9"/>
        <color rgb="FFFFFF00"/>
        <rFont val="Arial"/>
        <family val="2"/>
      </rPr>
      <t>ofertado</t>
    </r>
    <r>
      <rPr>
        <b/>
        <sz val="9"/>
        <color theme="0"/>
        <rFont val="Arial"/>
        <family val="2"/>
      </rPr>
      <t xml:space="preserve">                     (IVA no incluido)</t>
    </r>
  </si>
  <si>
    <t>Nacional</t>
  </si>
  <si>
    <t>2 dias a la semana</t>
  </si>
  <si>
    <t>3 dias a la semana</t>
  </si>
  <si>
    <t>Diaria</t>
  </si>
  <si>
    <t>Nacional con Baleares</t>
  </si>
  <si>
    <t>Nacional con Canarias</t>
  </si>
  <si>
    <t>Regional</t>
  </si>
  <si>
    <t>Provincial</t>
  </si>
  <si>
    <t>1 dia a la semana</t>
  </si>
  <si>
    <t>Ruta furgoneta BCN 4 HORAS</t>
  </si>
  <si>
    <t>Ruta furgoneta BCN 2 HORAS</t>
  </si>
  <si>
    <t>* (nº de rutas * precio mensual ofertado * 12)</t>
  </si>
  <si>
    <t>Kilos adicionales</t>
  </si>
  <si>
    <t xml:space="preserve">Nº kilos estimados para contrato inicial </t>
  </si>
  <si>
    <t>Precio máximo €/Kg adicional                                    (IVA no Incluido)</t>
  </si>
  <si>
    <r>
      <t xml:space="preserve">Precio €/Kg adicional </t>
    </r>
    <r>
      <rPr>
        <b/>
        <sz val="9"/>
        <color rgb="FFFFFF00"/>
        <rFont val="Arial"/>
        <family val="2"/>
      </rPr>
      <t>ofertado</t>
    </r>
    <r>
      <rPr>
        <b/>
        <sz val="9"/>
        <color theme="0"/>
        <rFont val="Arial"/>
        <family val="2"/>
      </rPr>
      <t xml:space="preserve">                    (IVA no Incluido)</t>
    </r>
  </si>
  <si>
    <t>Kg adicional para nacional</t>
  </si>
  <si>
    <t>Kg adicional para nacional para Baleares</t>
  </si>
  <si>
    <t>Kg adicional para nacional para Canarias</t>
  </si>
  <si>
    <t>Kg adicional para provincial</t>
  </si>
  <si>
    <t>Kg adicional para regional</t>
  </si>
  <si>
    <t>Trámites DUA</t>
  </si>
  <si>
    <t>*(nº de kilos estimados * precio €/kg adicional ofertado)</t>
  </si>
  <si>
    <r>
      <t xml:space="preserve">TOTAL OFERTA ECONÓMICA </t>
    </r>
    <r>
      <rPr>
        <b/>
        <sz val="11"/>
        <color rgb="FF0070C0"/>
        <rFont val="Arial"/>
        <family val="2"/>
      </rPr>
      <t>A+B</t>
    </r>
    <r>
      <rPr>
        <b/>
        <sz val="11"/>
        <color theme="1"/>
        <rFont val="Arial"/>
        <family val="2"/>
      </rPr>
      <t xml:space="preserve"> (IVA no Incluido)                                                               </t>
    </r>
  </si>
  <si>
    <t>IVA (21%)</t>
  </si>
  <si>
    <t xml:space="preserve">TOTAL OFERTA ECONÓMICA (IVA Incluido)                                                                              </t>
  </si>
  <si>
    <r>
      <t xml:space="preserve">Total por Kg adicionales </t>
    </r>
    <r>
      <rPr>
        <b/>
        <sz val="9"/>
        <color rgb="FFFFFF00"/>
        <rFont val="Arial"/>
        <family val="2"/>
      </rPr>
      <t>ofertado</t>
    </r>
    <r>
      <rPr>
        <b/>
        <sz val="9"/>
        <color theme="0"/>
        <rFont val="Arial"/>
        <family val="2"/>
      </rPr>
      <t xml:space="preserve"> </t>
    </r>
    <r>
      <rPr>
        <b/>
        <sz val="9"/>
        <color rgb="FFFF0000"/>
        <rFont val="Arial"/>
        <family val="2"/>
      </rPr>
      <t xml:space="preserve">(*)   </t>
    </r>
    <r>
      <rPr>
        <b/>
        <sz val="9"/>
        <color theme="0"/>
        <rFont val="Arial"/>
        <family val="2"/>
      </rPr>
      <t xml:space="preserve">             (IVA no Incluido)</t>
    </r>
  </si>
  <si>
    <r>
      <t xml:space="preserve">Total IVA no incluido </t>
    </r>
    <r>
      <rPr>
        <b/>
        <sz val="9"/>
        <color rgb="FF0070C0"/>
        <rFont val="Arial"/>
        <family val="2"/>
      </rPr>
      <t>(A)</t>
    </r>
  </si>
  <si>
    <r>
      <t xml:space="preserve">Total IVA no incluido </t>
    </r>
    <r>
      <rPr>
        <b/>
        <sz val="9"/>
        <color rgb="FF0070C0"/>
        <rFont val="Arial"/>
        <family val="2"/>
      </rPr>
      <t>(B)</t>
    </r>
  </si>
  <si>
    <r>
      <t>El importe resultante de la casilla “</t>
    </r>
    <r>
      <rPr>
        <b/>
        <sz val="10"/>
        <rFont val="Arial"/>
        <family val="2"/>
      </rPr>
      <t xml:space="preserve">TOTAL OFERTA ECONÓMICA </t>
    </r>
    <r>
      <rPr>
        <b/>
        <sz val="10"/>
        <color rgb="FF0070C0"/>
        <rFont val="Arial"/>
        <family val="2"/>
      </rPr>
      <t>A+B</t>
    </r>
    <r>
      <rPr>
        <b/>
        <sz val="10"/>
        <rFont val="Arial"/>
        <family val="2"/>
      </rPr>
      <t xml:space="preserve"> (IVA </t>
    </r>
    <r>
      <rPr>
        <b/>
        <sz val="10"/>
        <color theme="1"/>
        <rFont val="Arial"/>
        <family val="2"/>
      </rPr>
      <t>NO</t>
    </r>
    <r>
      <rPr>
        <b/>
        <sz val="10"/>
        <rFont val="Arial"/>
        <family val="2"/>
      </rPr>
      <t xml:space="preserve"> INCLUIDO)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 que se debe presentar rellenada, y con el importe a ofertar en la casilla de nombre "Precio" del Portal de licitación electrónica de MC MUTUAL.</t>
    </r>
  </si>
  <si>
    <r>
      <rPr>
        <b/>
        <sz val="10"/>
        <color theme="1"/>
        <rFont val="Arial"/>
        <family val="2"/>
      </rPr>
      <t>Únicamente se deberán rellenar las celdas de la columna "F"</t>
    </r>
    <r>
      <rPr>
        <sz val="10"/>
        <color theme="1"/>
        <rFont val="Arial"/>
        <family val="2"/>
      </rPr>
      <t>, que se corresponderán con el precio mensual ofertado de cada servicio y frecuencia o del precio ofertado por kilo adicional (IVA no incluido en ambos casos) según la parte de la tabla de oferta económica en la cual se encuentre el concepto a ofertar</t>
    </r>
    <r>
      <rPr>
        <b/>
        <sz val="10"/>
        <color theme="1"/>
        <rFont val="Arial"/>
        <family val="2"/>
      </rPr>
      <t>. El resto de celdas se rellenarán automáticamente.</t>
    </r>
    <r>
      <rPr>
        <sz val="10"/>
        <color theme="1"/>
        <rFont val="Arial"/>
        <family val="2"/>
      </rPr>
      <t xml:space="preserve"> </t>
    </r>
    <r>
      <rPr>
        <b/>
        <sz val="10"/>
        <color theme="1"/>
        <rFont val="Arial"/>
        <family val="2"/>
      </rPr>
      <t>Los importes ofertados deberán tener un máximo de dos posiciones decimales y en ningún caso podrán superar el precio máximo permitido (IVA no incluido) indicado en la columna "E".</t>
    </r>
    <r>
      <rPr>
        <sz val="10"/>
        <color theme="1"/>
        <rFont val="Arial"/>
        <family val="2"/>
      </rPr>
      <t xml:space="preserve"> </t>
    </r>
    <r>
      <rPr>
        <b/>
        <u/>
        <sz val="10"/>
        <color theme="1"/>
        <rFont val="Arial"/>
        <family val="2"/>
      </rPr>
      <t>En caso de ofertar precios superiores a los máximos permitidos, la oferta será RECHAZADA</t>
    </r>
    <r>
      <rPr>
        <b/>
        <sz val="10"/>
        <color theme="1"/>
        <rFont val="Arial"/>
        <family val="2"/>
      </rPr>
      <t>.</t>
    </r>
  </si>
  <si>
    <r>
      <t xml:space="preserve">Se deberá presentar oferta a todos los servicios y precios kilos adicionales. </t>
    </r>
    <r>
      <rPr>
        <b/>
        <u/>
        <sz val="10"/>
        <color theme="1"/>
        <rFont val="Arial"/>
        <family val="2"/>
      </rPr>
      <t>En caso contrario, la oferta será RECHAZADA</t>
    </r>
    <r>
      <rPr>
        <b/>
        <sz val="10"/>
        <color theme="1"/>
        <rFont val="Arial"/>
        <family val="2"/>
      </rPr>
      <t>.</t>
    </r>
  </si>
  <si>
    <r>
      <t>Igualmente, el importe resultante de la casilla “</t>
    </r>
    <r>
      <rPr>
        <b/>
        <sz val="10"/>
        <rFont val="Arial"/>
        <family val="2"/>
      </rPr>
      <t xml:space="preserve">TOTAL OFERTA ECONÓMICA (IVA </t>
    </r>
    <r>
      <rPr>
        <b/>
        <sz val="10"/>
        <color theme="1"/>
        <rFont val="Arial"/>
        <family val="2"/>
      </rPr>
      <t>I</t>
    </r>
    <r>
      <rPr>
        <b/>
        <sz val="10"/>
        <rFont val="Arial"/>
        <family val="2"/>
      </rPr>
      <t>NCLUIDO)</t>
    </r>
    <r>
      <rPr>
        <sz val="10"/>
        <rFont val="Arial"/>
        <family val="2"/>
      </rPr>
      <t xml:space="preserve">” de la presente tabla, </t>
    </r>
    <r>
      <rPr>
        <b/>
        <i/>
        <sz val="10"/>
        <rFont val="Arial"/>
        <family val="2"/>
      </rPr>
      <t xml:space="preserve">se deberá corresponder con el importe ofertado introducido en el apartado con el mismo nombre de la tabla de oferta económica del </t>
    </r>
    <r>
      <rPr>
        <b/>
        <i/>
        <sz val="10"/>
        <color rgb="FF0070C0"/>
        <rFont val="Arial"/>
        <family val="2"/>
      </rPr>
      <t>"Formulario de Oferta Económica (Sobre electrónico C)"</t>
    </r>
    <r>
      <rPr>
        <sz val="10"/>
        <rFont val="Arial"/>
        <family val="2"/>
      </rPr>
      <t xml:space="preserve"> </t>
    </r>
    <r>
      <rPr>
        <b/>
        <i/>
        <sz val="10"/>
        <rFont val="Arial"/>
        <family val="2"/>
      </rPr>
      <t>del Pliego de Cláusulas Administrativas Particulares.</t>
    </r>
  </si>
  <si>
    <r>
      <t xml:space="preserve">Total anual por servicio </t>
    </r>
    <r>
      <rPr>
        <b/>
        <sz val="9"/>
        <color rgb="FFFFFF00"/>
        <rFont val="Arial"/>
        <family val="2"/>
      </rPr>
      <t>ofertado</t>
    </r>
    <r>
      <rPr>
        <b/>
        <sz val="9"/>
        <color rgb="FFFF0000"/>
        <rFont val="Arial"/>
        <family val="2"/>
      </rPr>
      <t xml:space="preserve">(*)  </t>
    </r>
    <r>
      <rPr>
        <b/>
        <sz val="9"/>
        <color theme="0"/>
        <rFont val="Arial"/>
        <family val="2"/>
      </rPr>
      <t xml:space="preserve">                     (IVA no incluido)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</si>
</sst>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b/>
      <i/>
      <sz val="10"/>
      <color rgb="FF0070C0"/>
      <name val="Arial"/>
      <family val="2"/>
    </font>
    <font>
      <sz val="10"/>
      <color theme="1"/>
      <name val="Arial"/>
      <family val="2"/>
    </font>
    <font>
      <b/>
      <sz val="9"/>
      <color theme="0"/>
      <name val="Arial"/>
      <family val="2"/>
    </font>
    <font>
      <sz val="11"/>
      <color theme="1"/>
      <name val="Arial"/>
      <family val="2"/>
    </font>
    <font>
      <b/>
      <sz val="10"/>
      <color rgb="FF0070C0"/>
      <name val="Arial"/>
      <family val="2"/>
    </font>
    <font>
      <b/>
      <sz val="9"/>
      <color rgb="FFFFFF00"/>
      <name val="Arial"/>
      <family val="2"/>
    </font>
    <font>
      <b/>
      <sz val="9"/>
      <color rgb="FFFF0000"/>
      <name val="Arial"/>
      <family val="2"/>
    </font>
    <font>
      <sz val="9"/>
      <color theme="1"/>
      <name val="Arial"/>
      <family val="2"/>
    </font>
    <font>
      <sz val="8"/>
      <color rgb="FFFF0000"/>
      <name val="Arial"/>
      <family val="2"/>
    </font>
    <font>
      <b/>
      <sz val="9"/>
      <color theme="1"/>
      <name val="Arial"/>
      <family val="2"/>
    </font>
    <font>
      <b/>
      <sz val="9"/>
      <name val="Arial"/>
      <family val="2"/>
    </font>
    <font>
      <b/>
      <sz val="11"/>
      <color theme="1"/>
      <name val="Arial"/>
      <family val="2"/>
    </font>
    <font>
      <b/>
      <sz val="11"/>
      <color rgb="FF0070C0"/>
      <name val="Arial"/>
      <family val="2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b/>
      <i/>
      <sz val="10"/>
      <name val="Arial"/>
      <family val="2"/>
    </font>
    <font>
      <b/>
      <sz val="9"/>
      <color rgb="FF0070C0"/>
      <name val="Arial"/>
      <family val="2"/>
    </font>
    <font>
      <b/>
      <u/>
      <sz val="10"/>
      <color theme="1"/>
      <name val="Arial"/>
      <family val="2"/>
    </font>
    <font>
      <b/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70C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44" fontId="1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</cellStyleXfs>
  <cellXfs count="77">
    <xf numFmtId="0" fontId="0" fillId="0" borderId="0" xfId="0"/>
    <xf numFmtId="164" fontId="15" fillId="0" borderId="1" xfId="1" applyNumberFormat="1" applyFont="1" applyBorder="1" applyAlignment="1" applyProtection="1">
      <alignment vertical="center"/>
    </xf>
    <xf numFmtId="164" fontId="11" fillId="5" borderId="14" xfId="0" applyNumberFormat="1" applyFont="1" applyFill="1" applyBorder="1" applyAlignment="1" applyProtection="1">
      <alignment horizontal="right" vertical="center"/>
      <protection locked="0"/>
    </xf>
    <xf numFmtId="164" fontId="11" fillId="5" borderId="3" xfId="0" applyNumberFormat="1" applyFont="1" applyFill="1" applyBorder="1" applyAlignment="1" applyProtection="1">
      <alignment horizontal="right" vertical="center"/>
      <protection locked="0"/>
    </xf>
    <xf numFmtId="164" fontId="11" fillId="5" borderId="5" xfId="0" applyNumberFormat="1" applyFont="1" applyFill="1" applyBorder="1" applyAlignment="1" applyProtection="1">
      <alignment horizontal="right" vertical="center"/>
      <protection locked="0"/>
    </xf>
    <xf numFmtId="44" fontId="11" fillId="2" borderId="14" xfId="1" applyFont="1" applyFill="1" applyBorder="1" applyAlignment="1" applyProtection="1">
      <alignment vertical="center"/>
    </xf>
    <xf numFmtId="44" fontId="11" fillId="5" borderId="14" xfId="1" applyFont="1" applyFill="1" applyBorder="1" applyAlignment="1" applyProtection="1">
      <alignment vertical="center"/>
      <protection locked="0"/>
    </xf>
    <xf numFmtId="44" fontId="11" fillId="2" borderId="3" xfId="1" applyFont="1" applyFill="1" applyBorder="1" applyAlignment="1" applyProtection="1">
      <alignment vertical="center"/>
    </xf>
    <xf numFmtId="44" fontId="11" fillId="5" borderId="3" xfId="1" applyFont="1" applyFill="1" applyBorder="1" applyAlignment="1" applyProtection="1">
      <alignment vertical="center"/>
      <protection locked="0"/>
    </xf>
    <xf numFmtId="44" fontId="11" fillId="2" borderId="5" xfId="1" applyFont="1" applyFill="1" applyBorder="1" applyAlignment="1" applyProtection="1">
      <alignment vertical="center"/>
    </xf>
    <xf numFmtId="44" fontId="11" fillId="5" borderId="5" xfId="1" applyFont="1" applyFill="1" applyBorder="1" applyAlignment="1" applyProtection="1">
      <alignment vertical="center"/>
      <protection locked="0"/>
    </xf>
    <xf numFmtId="0" fontId="0" fillId="0" borderId="0" xfId="0" applyProtection="1"/>
    <xf numFmtId="0" fontId="6" fillId="6" borderId="6" xfId="0" applyFont="1" applyFill="1" applyBorder="1" applyAlignment="1" applyProtection="1">
      <alignment horizontal="center" vertical="center"/>
    </xf>
    <xf numFmtId="0" fontId="6" fillId="6" borderId="12" xfId="0" applyFont="1" applyFill="1" applyBorder="1" applyAlignment="1" applyProtection="1">
      <alignment horizontal="center" vertical="center"/>
    </xf>
    <xf numFmtId="0" fontId="6" fillId="6" borderId="12" xfId="0" applyFont="1" applyFill="1" applyBorder="1" applyAlignment="1" applyProtection="1">
      <alignment horizontal="center" vertical="center" wrapText="1"/>
    </xf>
    <xf numFmtId="164" fontId="6" fillId="6" borderId="8" xfId="0" applyNumberFormat="1" applyFont="1" applyFill="1" applyBorder="1" applyAlignment="1" applyProtection="1">
      <alignment horizontal="center" vertical="center" wrapText="1"/>
    </xf>
    <xf numFmtId="0" fontId="11" fillId="0" borderId="13" xfId="0" applyFont="1" applyBorder="1" applyAlignment="1" applyProtection="1">
      <alignment vertical="center"/>
    </xf>
    <xf numFmtId="0" fontId="11" fillId="0" borderId="14" xfId="0" applyFont="1" applyBorder="1" applyAlignment="1" applyProtection="1">
      <alignment vertical="center"/>
    </xf>
    <xf numFmtId="0" fontId="11" fillId="2" borderId="14" xfId="0" applyFont="1" applyFill="1" applyBorder="1" applyAlignment="1" applyProtection="1">
      <alignment horizontal="center" vertical="center"/>
    </xf>
    <xf numFmtId="164" fontId="11" fillId="0" borderId="14" xfId="0" applyNumberFormat="1" applyFont="1" applyBorder="1" applyAlignment="1" applyProtection="1">
      <alignment horizontal="right" vertical="center"/>
    </xf>
    <xf numFmtId="164" fontId="11" fillId="0" borderId="15" xfId="0" applyNumberFormat="1" applyFont="1" applyBorder="1" applyAlignment="1" applyProtection="1">
      <alignment horizontal="right" vertical="center"/>
    </xf>
    <xf numFmtId="0" fontId="11" fillId="0" borderId="2" xfId="0" applyFont="1" applyBorder="1" applyAlignment="1" applyProtection="1">
      <alignment vertical="center"/>
    </xf>
    <xf numFmtId="0" fontId="11" fillId="0" borderId="3" xfId="0" applyFont="1" applyBorder="1" applyAlignment="1" applyProtection="1">
      <alignment vertical="center"/>
    </xf>
    <xf numFmtId="0" fontId="11" fillId="2" borderId="3" xfId="0" applyFont="1" applyFill="1" applyBorder="1" applyAlignment="1" applyProtection="1">
      <alignment horizontal="center" vertical="center"/>
    </xf>
    <xf numFmtId="164" fontId="11" fillId="0" borderId="3" xfId="0" applyNumberFormat="1" applyFont="1" applyBorder="1" applyAlignment="1" applyProtection="1">
      <alignment horizontal="right" vertical="center"/>
    </xf>
    <xf numFmtId="164" fontId="11" fillId="0" borderId="16" xfId="0" applyNumberFormat="1" applyFont="1" applyBorder="1" applyAlignment="1" applyProtection="1">
      <alignment horizontal="right" vertical="center"/>
    </xf>
    <xf numFmtId="0" fontId="11" fillId="0" borderId="4" xfId="0" applyFont="1" applyBorder="1" applyAlignment="1" applyProtection="1">
      <alignment vertical="center"/>
    </xf>
    <xf numFmtId="0" fontId="11" fillId="0" borderId="5" xfId="0" applyFont="1" applyBorder="1" applyAlignment="1" applyProtection="1">
      <alignment vertical="center"/>
    </xf>
    <xf numFmtId="0" fontId="11" fillId="2" borderId="5" xfId="0" applyFont="1" applyFill="1" applyBorder="1" applyAlignment="1" applyProtection="1">
      <alignment horizontal="center" vertical="center"/>
    </xf>
    <xf numFmtId="164" fontId="11" fillId="0" borderId="5" xfId="0" applyNumberFormat="1" applyFont="1" applyBorder="1" applyAlignment="1" applyProtection="1">
      <alignment horizontal="right" vertical="center"/>
    </xf>
    <xf numFmtId="164" fontId="11" fillId="0" borderId="9" xfId="0" applyNumberFormat="1" applyFont="1" applyBorder="1" applyAlignment="1" applyProtection="1">
      <alignment horizontal="right" vertical="center"/>
    </xf>
    <xf numFmtId="0" fontId="12" fillId="0" borderId="0" xfId="0" applyFont="1" applyAlignment="1" applyProtection="1">
      <alignment vertical="center"/>
    </xf>
    <xf numFmtId="0" fontId="7" fillId="0" borderId="0" xfId="0" applyFont="1" applyAlignment="1" applyProtection="1">
      <alignment vertical="center"/>
    </xf>
    <xf numFmtId="164" fontId="14" fillId="3" borderId="1" xfId="0" applyNumberFormat="1" applyFont="1" applyFill="1" applyBorder="1" applyAlignment="1" applyProtection="1">
      <alignment vertical="center"/>
    </xf>
    <xf numFmtId="164" fontId="7" fillId="0" borderId="0" xfId="0" applyNumberFormat="1" applyFont="1" applyAlignment="1" applyProtection="1">
      <alignment vertical="center"/>
    </xf>
    <xf numFmtId="2" fontId="6" fillId="6" borderId="12" xfId="0" applyNumberFormat="1" applyFont="1" applyFill="1" applyBorder="1" applyAlignment="1" applyProtection="1">
      <alignment horizontal="center" vertical="center" wrapText="1"/>
    </xf>
    <xf numFmtId="0" fontId="6" fillId="6" borderId="8" xfId="0" applyFont="1" applyFill="1" applyBorder="1" applyAlignment="1" applyProtection="1">
      <alignment horizontal="center" vertical="center" wrapText="1"/>
    </xf>
    <xf numFmtId="3" fontId="11" fillId="0" borderId="14" xfId="0" applyNumberFormat="1" applyFont="1" applyBorder="1" applyAlignment="1" applyProtection="1">
      <alignment vertical="center" wrapText="1"/>
    </xf>
    <xf numFmtId="164" fontId="11" fillId="0" borderId="15" xfId="0" applyNumberFormat="1" applyFont="1" applyBorder="1" applyAlignment="1" applyProtection="1">
      <alignment vertical="center"/>
    </xf>
    <xf numFmtId="3" fontId="11" fillId="0" borderId="3" xfId="0" applyNumberFormat="1" applyFont="1" applyBorder="1" applyAlignment="1" applyProtection="1">
      <alignment vertical="center" wrapText="1"/>
    </xf>
    <xf numFmtId="164" fontId="11" fillId="0" borderId="16" xfId="0" applyNumberFormat="1" applyFont="1" applyBorder="1" applyAlignment="1" applyProtection="1">
      <alignment vertical="center"/>
    </xf>
    <xf numFmtId="3" fontId="11" fillId="0" borderId="5" xfId="0" applyNumberFormat="1" applyFont="1" applyBorder="1" applyAlignment="1" applyProtection="1">
      <alignment vertical="center" wrapText="1"/>
    </xf>
    <xf numFmtId="164" fontId="11" fillId="0" borderId="9" xfId="0" applyNumberFormat="1" applyFont="1" applyBorder="1" applyAlignment="1" applyProtection="1">
      <alignment vertical="center"/>
    </xf>
    <xf numFmtId="164" fontId="14" fillId="3" borderId="11" xfId="0" applyNumberFormat="1" applyFont="1" applyFill="1" applyBorder="1" applyAlignment="1" applyProtection="1">
      <alignment vertical="center"/>
    </xf>
    <xf numFmtId="164" fontId="15" fillId="4" borderId="1" xfId="0" applyNumberFormat="1" applyFont="1" applyFill="1" applyBorder="1" applyAlignment="1" applyProtection="1">
      <alignment vertical="center"/>
    </xf>
    <xf numFmtId="0" fontId="22" fillId="2" borderId="0" xfId="4" applyFont="1" applyFill="1" applyAlignment="1" applyProtection="1">
      <alignment vertical="center"/>
    </xf>
    <xf numFmtId="0" fontId="15" fillId="0" borderId="0" xfId="0" applyFont="1" applyAlignment="1" applyProtection="1">
      <alignment horizontal="right" vertical="center"/>
    </xf>
    <xf numFmtId="0" fontId="15" fillId="0" borderId="0" xfId="0" applyFont="1" applyAlignment="1" applyProtection="1">
      <alignment horizontal="right" vertical="center" wrapText="1"/>
    </xf>
    <xf numFmtId="0" fontId="0" fillId="0" borderId="0" xfId="0" applyAlignment="1" applyProtection="1">
      <alignment horizontal="right" vertical="center" wrapText="1"/>
    </xf>
    <xf numFmtId="164" fontId="15" fillId="0" borderId="0" xfId="0" applyNumberFormat="1" applyFont="1" applyAlignment="1" applyProtection="1">
      <alignment vertical="center"/>
    </xf>
    <xf numFmtId="0" fontId="7" fillId="0" borderId="0" xfId="0" applyFont="1" applyProtection="1"/>
    <xf numFmtId="164" fontId="7" fillId="0" borderId="0" xfId="0" applyNumberFormat="1" applyFont="1" applyProtection="1"/>
    <xf numFmtId="0" fontId="0" fillId="0" borderId="0" xfId="0" applyAlignment="1" applyProtection="1">
      <alignment vertical="center"/>
    </xf>
    <xf numFmtId="0" fontId="17" fillId="0" borderId="0" xfId="4" applyFont="1" applyAlignment="1" applyProtection="1">
      <alignment vertical="center"/>
    </xf>
    <xf numFmtId="0" fontId="2" fillId="0" borderId="0" xfId="4" applyAlignment="1" applyProtection="1">
      <alignment vertical="center"/>
    </xf>
    <xf numFmtId="0" fontId="18" fillId="0" borderId="0" xfId="0" applyFont="1" applyAlignment="1" applyProtection="1">
      <alignment vertical="center"/>
    </xf>
    <xf numFmtId="0" fontId="2" fillId="0" borderId="0" xfId="4" applyAlignment="1" applyProtection="1">
      <alignment vertical="center" wrapText="1"/>
    </xf>
    <xf numFmtId="0" fontId="0" fillId="0" borderId="0" xfId="0" applyAlignment="1" applyProtection="1">
      <alignment vertical="center" wrapText="1"/>
    </xf>
    <xf numFmtId="0" fontId="5" fillId="2" borderId="0" xfId="0" applyFont="1" applyFill="1" applyAlignment="1" applyProtection="1">
      <alignment horizontal="left" vertical="center" wrapText="1"/>
    </xf>
    <xf numFmtId="0" fontId="0" fillId="0" borderId="0" xfId="0" applyAlignment="1" applyProtection="1">
      <alignment horizontal="left" vertical="center" wrapText="1"/>
    </xf>
    <xf numFmtId="0" fontId="3" fillId="0" borderId="0" xfId="0" applyFont="1" applyAlignment="1" applyProtection="1">
      <alignment vertical="center" wrapText="1"/>
    </xf>
    <xf numFmtId="0" fontId="18" fillId="0" borderId="0" xfId="0" applyFont="1" applyAlignment="1" applyProtection="1">
      <alignment vertical="center" wrapText="1"/>
    </xf>
    <xf numFmtId="0" fontId="11" fillId="0" borderId="2" xfId="0" applyFont="1" applyBorder="1" applyAlignment="1" applyProtection="1">
      <alignment horizontal="left" vertical="center"/>
    </xf>
    <xf numFmtId="0" fontId="11" fillId="0" borderId="3" xfId="0" applyFont="1" applyBorder="1" applyAlignment="1" applyProtection="1">
      <alignment horizontal="left" vertical="center"/>
    </xf>
    <xf numFmtId="0" fontId="11" fillId="0" borderId="4" xfId="0" applyFont="1" applyBorder="1" applyAlignment="1" applyProtection="1">
      <alignment horizontal="left" vertical="center"/>
    </xf>
    <xf numFmtId="0" fontId="11" fillId="0" borderId="5" xfId="0" applyFont="1" applyBorder="1" applyAlignment="1" applyProtection="1">
      <alignment horizontal="left" vertical="center"/>
    </xf>
    <xf numFmtId="0" fontId="13" fillId="0" borderId="7" xfId="0" applyFont="1" applyBorder="1" applyAlignment="1" applyProtection="1">
      <alignment horizontal="right" vertical="center"/>
    </xf>
    <xf numFmtId="0" fontId="0" fillId="0" borderId="8" xfId="0" applyBorder="1" applyAlignment="1" applyProtection="1">
      <alignment horizontal="right" vertical="center"/>
    </xf>
    <xf numFmtId="0" fontId="15" fillId="0" borderId="0" xfId="0" applyFont="1" applyAlignment="1" applyProtection="1">
      <alignment horizontal="right" vertical="center" wrapText="1"/>
    </xf>
    <xf numFmtId="0" fontId="0" fillId="0" borderId="10" xfId="0" applyBorder="1" applyAlignment="1" applyProtection="1">
      <alignment vertical="center" wrapText="1"/>
    </xf>
    <xf numFmtId="0" fontId="15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right" vertical="center" wrapText="1"/>
    </xf>
    <xf numFmtId="0" fontId="0" fillId="0" borderId="10" xfId="0" applyBorder="1" applyAlignment="1" applyProtection="1">
      <alignment horizontal="right" vertical="center" wrapText="1"/>
    </xf>
    <xf numFmtId="0" fontId="6" fillId="6" borderId="6" xfId="0" applyFont="1" applyFill="1" applyBorder="1" applyAlignment="1" applyProtection="1">
      <alignment horizontal="center" vertical="center"/>
    </xf>
    <xf numFmtId="0" fontId="6" fillId="6" borderId="8" xfId="0" applyFont="1" applyFill="1" applyBorder="1" applyAlignment="1" applyProtection="1">
      <alignment horizontal="center" vertical="center"/>
    </xf>
    <xf numFmtId="0" fontId="11" fillId="0" borderId="13" xfId="0" applyFont="1" applyBorder="1" applyAlignment="1" applyProtection="1">
      <alignment horizontal="left" vertical="center"/>
    </xf>
    <xf numFmtId="0" fontId="11" fillId="0" borderId="14" xfId="0" applyFont="1" applyBorder="1" applyAlignment="1" applyProtection="1">
      <alignment horizontal="left" vertical="center"/>
    </xf>
  </cellXfs>
  <cellStyles count="5">
    <cellStyle name="Moneda" xfId="1" builtinId="4"/>
    <cellStyle name="Normal" xfId="0" builtinId="0"/>
    <cellStyle name="Normal 2" xfId="3" xr:uid="{4BA8D935-617A-4437-8A4A-BF8D96ED36BC}"/>
    <cellStyle name="Normal 2 2" xfId="4" xr:uid="{F06A64A2-3C8D-4197-91C2-A49F29FF9B13}"/>
    <cellStyle name="Normal 3" xfId="2" xr:uid="{F5553B54-FDD9-4AF1-8EE2-78E280029FB1}"/>
  </cellStyles>
  <dxfs count="5">
    <dxf>
      <font>
        <color theme="0"/>
      </font>
    </dxf>
    <dxf>
      <font>
        <color rgb="FF92D050"/>
      </font>
    </dxf>
    <dxf>
      <font>
        <color rgb="FFFFFF0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723900</xdr:colOff>
      <xdr:row>27</xdr:row>
      <xdr:rowOff>95250</xdr:rowOff>
    </xdr:from>
    <xdr:to>
      <xdr:col>6</xdr:col>
      <xdr:colOff>314325</xdr:colOff>
      <xdr:row>27</xdr:row>
      <xdr:rowOff>104775</xdr:rowOff>
    </xdr:to>
    <xdr:grpSp>
      <xdr:nvGrpSpPr>
        <xdr:cNvPr id="2" name="Group 137">
          <a:extLst>
            <a:ext uri="{FF2B5EF4-FFF2-40B4-BE49-F238E27FC236}">
              <a16:creationId xmlns:a16="http://schemas.microsoft.com/office/drawing/2014/main" id="{875E36B0-B1B9-4895-8290-E0F19FA44CE1}"/>
            </a:ext>
          </a:extLst>
        </xdr:cNvPr>
        <xdr:cNvGrpSpPr>
          <a:grpSpLocks/>
        </xdr:cNvGrpSpPr>
      </xdr:nvGrpSpPr>
      <xdr:grpSpPr bwMode="auto">
        <a:xfrm>
          <a:off x="1485900" y="6629400"/>
          <a:ext cx="5991225" cy="9525"/>
          <a:chOff x="1147" y="1033"/>
          <a:chExt cx="9603" cy="12"/>
        </a:xfrm>
      </xdr:grpSpPr>
      <xdr:pic>
        <xdr:nvPicPr>
          <xdr:cNvPr id="3" name="2 Imagen">
            <a:extLst>
              <a:ext uri="{FF2B5EF4-FFF2-40B4-BE49-F238E27FC236}">
                <a16:creationId xmlns:a16="http://schemas.microsoft.com/office/drawing/2014/main" id="{7896725D-1C73-4089-82A1-A22C2EE73CA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147" y="1033"/>
            <a:ext cx="3542" cy="1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4" name="3 Imagen">
            <a:extLst>
              <a:ext uri="{FF2B5EF4-FFF2-40B4-BE49-F238E27FC236}">
                <a16:creationId xmlns:a16="http://schemas.microsoft.com/office/drawing/2014/main" id="{E53CC4AD-F438-4FF4-A49D-43B96469BD79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4699" y="1033"/>
            <a:ext cx="3110" cy="1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pic>
        <xdr:nvPicPr>
          <xdr:cNvPr id="5" name="4 Imagen">
            <a:extLst>
              <a:ext uri="{FF2B5EF4-FFF2-40B4-BE49-F238E27FC236}">
                <a16:creationId xmlns:a16="http://schemas.microsoft.com/office/drawing/2014/main" id="{056326A0-3A98-4E73-BCBD-E8C2856C224A}"/>
              </a:ext>
            </a:extLst>
          </xdr:cNvPr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822" y="1033"/>
            <a:ext cx="2928" cy="1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75889-533E-4C91-B914-1175ADD826B7}">
  <sheetPr>
    <tabColor rgb="FF00FF00"/>
  </sheetPr>
  <dimension ref="B2:H40"/>
  <sheetViews>
    <sheetView tabSelected="1" workbookViewId="0">
      <selection activeCell="L19" sqref="L19:L20"/>
    </sheetView>
  </sheetViews>
  <sheetFormatPr baseColWidth="10" defaultRowHeight="15" x14ac:dyDescent="0.25"/>
  <cols>
    <col min="1" max="1" width="11.42578125" style="11"/>
    <col min="2" max="2" width="33.85546875" style="11" customWidth="1"/>
    <col min="3" max="3" width="27.85546875" style="11" customWidth="1"/>
    <col min="4" max="6" width="11.42578125" style="11"/>
    <col min="7" max="7" width="16" style="11" customWidth="1"/>
    <col min="8" max="16384" width="11.42578125" style="11"/>
  </cols>
  <sheetData>
    <row r="2" spans="2:7" ht="15.75" thickBot="1" x14ac:dyDescent="0.3"/>
    <row r="3" spans="2:7" ht="60.75" thickBot="1" x14ac:dyDescent="0.3">
      <c r="B3" s="12" t="s">
        <v>0</v>
      </c>
      <c r="C3" s="13" t="s">
        <v>1</v>
      </c>
      <c r="D3" s="14" t="s">
        <v>2</v>
      </c>
      <c r="E3" s="14" t="s">
        <v>3</v>
      </c>
      <c r="F3" s="14" t="s">
        <v>4</v>
      </c>
      <c r="G3" s="15" t="s">
        <v>38</v>
      </c>
    </row>
    <row r="4" spans="2:7" x14ac:dyDescent="0.25">
      <c r="B4" s="16" t="s">
        <v>5</v>
      </c>
      <c r="C4" s="17" t="s">
        <v>6</v>
      </c>
      <c r="D4" s="18">
        <v>9</v>
      </c>
      <c r="E4" s="19">
        <v>134</v>
      </c>
      <c r="F4" s="2"/>
      <c r="G4" s="20">
        <f t="shared" ref="G4:G15" si="0">ROUND((D4*F4)*12,2)</f>
        <v>0</v>
      </c>
    </row>
    <row r="5" spans="2:7" x14ac:dyDescent="0.25">
      <c r="B5" s="21" t="s">
        <v>5</v>
      </c>
      <c r="C5" s="22" t="s">
        <v>7</v>
      </c>
      <c r="D5" s="23">
        <v>27</v>
      </c>
      <c r="E5" s="24">
        <v>136</v>
      </c>
      <c r="F5" s="3"/>
      <c r="G5" s="25">
        <f t="shared" si="0"/>
        <v>0</v>
      </c>
    </row>
    <row r="6" spans="2:7" x14ac:dyDescent="0.25">
      <c r="B6" s="21" t="s">
        <v>5</v>
      </c>
      <c r="C6" s="22" t="s">
        <v>8</v>
      </c>
      <c r="D6" s="23">
        <v>7</v>
      </c>
      <c r="E6" s="24">
        <v>165</v>
      </c>
      <c r="F6" s="3"/>
      <c r="G6" s="25">
        <f t="shared" si="0"/>
        <v>0</v>
      </c>
    </row>
    <row r="7" spans="2:7" x14ac:dyDescent="0.25">
      <c r="B7" s="21" t="s">
        <v>9</v>
      </c>
      <c r="C7" s="22" t="s">
        <v>7</v>
      </c>
      <c r="D7" s="23">
        <v>1</v>
      </c>
      <c r="E7" s="24">
        <v>313</v>
      </c>
      <c r="F7" s="3"/>
      <c r="G7" s="25">
        <f t="shared" si="0"/>
        <v>0</v>
      </c>
    </row>
    <row r="8" spans="2:7" x14ac:dyDescent="0.25">
      <c r="B8" s="21" t="s">
        <v>10</v>
      </c>
      <c r="C8" s="22" t="s">
        <v>7</v>
      </c>
      <c r="D8" s="23">
        <v>2</v>
      </c>
      <c r="E8" s="24">
        <v>517</v>
      </c>
      <c r="F8" s="3"/>
      <c r="G8" s="25">
        <f t="shared" si="0"/>
        <v>0</v>
      </c>
    </row>
    <row r="9" spans="2:7" x14ac:dyDescent="0.25">
      <c r="B9" s="21" t="s">
        <v>11</v>
      </c>
      <c r="C9" s="22" t="s">
        <v>7</v>
      </c>
      <c r="D9" s="23">
        <v>3</v>
      </c>
      <c r="E9" s="24">
        <v>107</v>
      </c>
      <c r="F9" s="3"/>
      <c r="G9" s="25">
        <f t="shared" si="0"/>
        <v>0</v>
      </c>
    </row>
    <row r="10" spans="2:7" x14ac:dyDescent="0.25">
      <c r="B10" s="21" t="s">
        <v>12</v>
      </c>
      <c r="C10" s="22" t="s">
        <v>13</v>
      </c>
      <c r="D10" s="23">
        <v>17</v>
      </c>
      <c r="E10" s="24">
        <v>75</v>
      </c>
      <c r="F10" s="3"/>
      <c r="G10" s="25">
        <f t="shared" si="0"/>
        <v>0</v>
      </c>
    </row>
    <row r="11" spans="2:7" x14ac:dyDescent="0.25">
      <c r="B11" s="21" t="s">
        <v>12</v>
      </c>
      <c r="C11" s="22" t="s">
        <v>6</v>
      </c>
      <c r="D11" s="23">
        <v>17</v>
      </c>
      <c r="E11" s="24">
        <v>76</v>
      </c>
      <c r="F11" s="3"/>
      <c r="G11" s="25">
        <f t="shared" si="0"/>
        <v>0</v>
      </c>
    </row>
    <row r="12" spans="2:7" x14ac:dyDescent="0.25">
      <c r="B12" s="21" t="s">
        <v>12</v>
      </c>
      <c r="C12" s="22" t="s">
        <v>7</v>
      </c>
      <c r="D12" s="23">
        <v>1</v>
      </c>
      <c r="E12" s="24">
        <v>94</v>
      </c>
      <c r="F12" s="3"/>
      <c r="G12" s="25">
        <f t="shared" si="0"/>
        <v>0</v>
      </c>
    </row>
    <row r="13" spans="2:7" x14ac:dyDescent="0.25">
      <c r="B13" s="21" t="s">
        <v>12</v>
      </c>
      <c r="C13" s="22" t="s">
        <v>8</v>
      </c>
      <c r="D13" s="23">
        <v>4</v>
      </c>
      <c r="E13" s="24">
        <v>108</v>
      </c>
      <c r="F13" s="3"/>
      <c r="G13" s="25">
        <f t="shared" si="0"/>
        <v>0</v>
      </c>
    </row>
    <row r="14" spans="2:7" x14ac:dyDescent="0.25">
      <c r="B14" s="21" t="s">
        <v>12</v>
      </c>
      <c r="C14" s="22" t="s">
        <v>14</v>
      </c>
      <c r="D14" s="23">
        <v>40</v>
      </c>
      <c r="E14" s="24">
        <v>65</v>
      </c>
      <c r="F14" s="3"/>
      <c r="G14" s="25">
        <f t="shared" si="0"/>
        <v>0</v>
      </c>
    </row>
    <row r="15" spans="2:7" ht="15.75" thickBot="1" x14ac:dyDescent="0.3">
      <c r="B15" s="26" t="s">
        <v>12</v>
      </c>
      <c r="C15" s="27" t="s">
        <v>15</v>
      </c>
      <c r="D15" s="28">
        <v>23</v>
      </c>
      <c r="E15" s="29">
        <v>45</v>
      </c>
      <c r="F15" s="4"/>
      <c r="G15" s="30">
        <f t="shared" si="0"/>
        <v>0</v>
      </c>
    </row>
    <row r="16" spans="2:7" ht="15.75" thickBot="1" x14ac:dyDescent="0.3">
      <c r="B16" s="31" t="s">
        <v>16</v>
      </c>
      <c r="C16" s="32"/>
      <c r="D16" s="66" t="s">
        <v>32</v>
      </c>
      <c r="E16" s="66"/>
      <c r="F16" s="67"/>
      <c r="G16" s="33">
        <f>SUM(G4:G15)</f>
        <v>0</v>
      </c>
    </row>
    <row r="17" spans="2:8" ht="15.75" thickBot="1" x14ac:dyDescent="0.3">
      <c r="B17" s="32"/>
      <c r="C17" s="32"/>
      <c r="D17" s="32"/>
      <c r="E17" s="32"/>
      <c r="F17" s="32"/>
      <c r="G17" s="34"/>
    </row>
    <row r="18" spans="2:8" ht="72.75" thickBot="1" x14ac:dyDescent="0.3">
      <c r="B18" s="73" t="s">
        <v>17</v>
      </c>
      <c r="C18" s="74"/>
      <c r="D18" s="35" t="s">
        <v>18</v>
      </c>
      <c r="E18" s="14" t="s">
        <v>19</v>
      </c>
      <c r="F18" s="36" t="s">
        <v>20</v>
      </c>
      <c r="G18" s="15" t="s">
        <v>31</v>
      </c>
    </row>
    <row r="19" spans="2:8" x14ac:dyDescent="0.25">
      <c r="B19" s="75" t="s">
        <v>21</v>
      </c>
      <c r="C19" s="76"/>
      <c r="D19" s="37">
        <v>22000</v>
      </c>
      <c r="E19" s="5">
        <v>0.45</v>
      </c>
      <c r="F19" s="6"/>
      <c r="G19" s="38">
        <f>+ROUND((D19*F19),2)</f>
        <v>0</v>
      </c>
    </row>
    <row r="20" spans="2:8" x14ac:dyDescent="0.25">
      <c r="B20" s="62" t="s">
        <v>22</v>
      </c>
      <c r="C20" s="63"/>
      <c r="D20" s="39">
        <v>400</v>
      </c>
      <c r="E20" s="7">
        <v>2.6399999999999997</v>
      </c>
      <c r="F20" s="8"/>
      <c r="G20" s="40">
        <f t="shared" ref="G20:G24" si="1">+ROUND((D20*F20),2)</f>
        <v>0</v>
      </c>
    </row>
    <row r="21" spans="2:8" x14ac:dyDescent="0.25">
      <c r="B21" s="62" t="s">
        <v>23</v>
      </c>
      <c r="C21" s="63"/>
      <c r="D21" s="39">
        <v>480</v>
      </c>
      <c r="E21" s="7">
        <v>6.2</v>
      </c>
      <c r="F21" s="8"/>
      <c r="G21" s="40">
        <f t="shared" si="1"/>
        <v>0</v>
      </c>
    </row>
    <row r="22" spans="2:8" x14ac:dyDescent="0.25">
      <c r="B22" s="62" t="s">
        <v>24</v>
      </c>
      <c r="C22" s="63"/>
      <c r="D22" s="39">
        <v>2200</v>
      </c>
      <c r="E22" s="7">
        <v>0.4</v>
      </c>
      <c r="F22" s="8"/>
      <c r="G22" s="40">
        <f t="shared" si="1"/>
        <v>0</v>
      </c>
    </row>
    <row r="23" spans="2:8" x14ac:dyDescent="0.25">
      <c r="B23" s="62" t="s">
        <v>25</v>
      </c>
      <c r="C23" s="63"/>
      <c r="D23" s="39">
        <v>2000</v>
      </c>
      <c r="E23" s="7">
        <v>0.4</v>
      </c>
      <c r="F23" s="8"/>
      <c r="G23" s="40">
        <f t="shared" si="1"/>
        <v>0</v>
      </c>
    </row>
    <row r="24" spans="2:8" ht="15.75" thickBot="1" x14ac:dyDescent="0.3">
      <c r="B24" s="64" t="s">
        <v>26</v>
      </c>
      <c r="C24" s="65"/>
      <c r="D24" s="41">
        <v>50</v>
      </c>
      <c r="E24" s="9">
        <v>27.5</v>
      </c>
      <c r="F24" s="10"/>
      <c r="G24" s="42">
        <f t="shared" si="1"/>
        <v>0</v>
      </c>
    </row>
    <row r="25" spans="2:8" ht="15.75" thickBot="1" x14ac:dyDescent="0.3">
      <c r="B25" s="31" t="s">
        <v>27</v>
      </c>
      <c r="C25" s="32"/>
      <c r="D25" s="66" t="s">
        <v>33</v>
      </c>
      <c r="E25" s="66"/>
      <c r="F25" s="67"/>
      <c r="G25" s="43">
        <f>ROUND(SUM(G19:G24),2)</f>
        <v>0</v>
      </c>
    </row>
    <row r="26" spans="2:8" ht="15.75" thickBot="1" x14ac:dyDescent="0.3">
      <c r="B26" s="32"/>
      <c r="C26" s="32"/>
      <c r="D26" s="32"/>
      <c r="E26" s="32"/>
      <c r="F26" s="32"/>
      <c r="G26" s="34"/>
    </row>
    <row r="27" spans="2:8" ht="15.75" thickBot="1" x14ac:dyDescent="0.3">
      <c r="B27" s="68" t="s">
        <v>28</v>
      </c>
      <c r="C27" s="57"/>
      <c r="D27" s="57"/>
      <c r="E27" s="57"/>
      <c r="F27" s="69"/>
      <c r="G27" s="44">
        <f>+ROUND((G16+G25),2)</f>
        <v>0</v>
      </c>
      <c r="H27" s="45" t="str">
        <f>IF(((COUNT(F4:F15,F19:F24))=18)," ","Atención!!! Falta por cumplimentar precio ofertado para alguno de los servicios/kilos adicionales")</f>
        <v>Atención!!! Falta por cumplimentar precio ofertado para alguno de los servicios/kilos adicionales</v>
      </c>
    </row>
    <row r="28" spans="2:8" ht="15.75" thickBot="1" x14ac:dyDescent="0.3">
      <c r="B28" s="32"/>
      <c r="C28" s="32"/>
      <c r="D28" s="32"/>
      <c r="E28" s="32"/>
      <c r="F28" s="32"/>
      <c r="G28" s="34"/>
    </row>
    <row r="29" spans="2:8" ht="15.75" thickBot="1" x14ac:dyDescent="0.3">
      <c r="B29" s="32"/>
      <c r="C29" s="32"/>
      <c r="D29" s="70"/>
      <c r="E29" s="70"/>
      <c r="F29" s="46" t="s">
        <v>29</v>
      </c>
      <c r="G29" s="1">
        <f>ROUND((G27*21%),2)</f>
        <v>0</v>
      </c>
    </row>
    <row r="30" spans="2:8" ht="15.75" thickBot="1" x14ac:dyDescent="0.3">
      <c r="B30" s="32"/>
      <c r="C30" s="32"/>
      <c r="D30" s="32"/>
      <c r="E30" s="32"/>
      <c r="F30" s="32"/>
      <c r="G30" s="34"/>
    </row>
    <row r="31" spans="2:8" ht="15.75" thickBot="1" x14ac:dyDescent="0.3">
      <c r="B31" s="68" t="s">
        <v>30</v>
      </c>
      <c r="C31" s="71"/>
      <c r="D31" s="71"/>
      <c r="E31" s="71"/>
      <c r="F31" s="72"/>
      <c r="G31" s="44">
        <f>ROUND((G27+G29),2)</f>
        <v>0</v>
      </c>
    </row>
    <row r="32" spans="2:8" x14ac:dyDescent="0.25">
      <c r="B32" s="47"/>
      <c r="C32" s="48"/>
      <c r="D32" s="48"/>
      <c r="E32" s="48"/>
      <c r="F32" s="48"/>
      <c r="G32" s="49"/>
    </row>
    <row r="33" spans="2:7" x14ac:dyDescent="0.25">
      <c r="B33" s="50"/>
      <c r="C33" s="50"/>
      <c r="D33" s="50"/>
      <c r="E33" s="50"/>
      <c r="F33" s="50"/>
      <c r="G33" s="51"/>
    </row>
    <row r="34" spans="2:7" s="52" customFormat="1" ht="19.5" customHeight="1" x14ac:dyDescent="0.25">
      <c r="B34" s="60" t="s">
        <v>36</v>
      </c>
      <c r="C34" s="61"/>
      <c r="D34" s="61"/>
      <c r="E34" s="61"/>
      <c r="F34" s="61"/>
      <c r="G34" s="61"/>
    </row>
    <row r="35" spans="2:7" s="52" customFormat="1" ht="21.75" customHeight="1" x14ac:dyDescent="0.25">
      <c r="B35" s="53"/>
      <c r="C35" s="54"/>
      <c r="D35" s="55"/>
      <c r="E35" s="55"/>
      <c r="F35" s="55"/>
    </row>
    <row r="36" spans="2:7" s="52" customFormat="1" ht="82.5" customHeight="1" x14ac:dyDescent="0.25">
      <c r="B36" s="58" t="s">
        <v>35</v>
      </c>
      <c r="C36" s="59"/>
      <c r="D36" s="59"/>
      <c r="E36" s="59"/>
      <c r="F36" s="59"/>
      <c r="G36" s="59"/>
    </row>
    <row r="37" spans="2:7" s="52" customFormat="1" ht="21.75" customHeight="1" x14ac:dyDescent="0.25">
      <c r="B37" s="54"/>
      <c r="C37" s="54"/>
      <c r="D37" s="55"/>
      <c r="E37" s="55"/>
      <c r="F37" s="55"/>
    </row>
    <row r="38" spans="2:7" s="52" customFormat="1" ht="69.75" customHeight="1" x14ac:dyDescent="0.25">
      <c r="B38" s="56" t="s">
        <v>34</v>
      </c>
      <c r="C38" s="57"/>
      <c r="D38" s="57"/>
      <c r="E38" s="57"/>
      <c r="F38" s="57"/>
      <c r="G38" s="57"/>
    </row>
    <row r="39" spans="2:7" s="52" customFormat="1" ht="21.75" customHeight="1" x14ac:dyDescent="0.25"/>
    <row r="40" spans="2:7" s="52" customFormat="1" ht="48.75" customHeight="1" x14ac:dyDescent="0.25">
      <c r="B40" s="56" t="s">
        <v>37</v>
      </c>
      <c r="C40" s="57"/>
      <c r="D40" s="57"/>
      <c r="E40" s="57"/>
      <c r="F40" s="57"/>
      <c r="G40" s="57"/>
    </row>
  </sheetData>
  <sheetProtection algorithmName="SHA-512" hashValue="I0Yupd0iz0JhMggc2fPQne929CBlDPIm6NxoM/rLeo3OUcFRIVdxoIx5MSrsDyK7vXgLG/kEVe+HzJNQZeU0dg==" saltValue="1tROClw5+5yBATRo6RjROA==" spinCount="100000" sheet="1" objects="1" scenarios="1"/>
  <mergeCells count="16">
    <mergeCell ref="B22:C22"/>
    <mergeCell ref="D16:F16"/>
    <mergeCell ref="B18:C18"/>
    <mergeCell ref="B19:C19"/>
    <mergeCell ref="B20:C20"/>
    <mergeCell ref="B21:C21"/>
    <mergeCell ref="B38:G38"/>
    <mergeCell ref="B40:G40"/>
    <mergeCell ref="B36:G36"/>
    <mergeCell ref="B34:G34"/>
    <mergeCell ref="B23:C23"/>
    <mergeCell ref="B24:C24"/>
    <mergeCell ref="D25:F25"/>
    <mergeCell ref="B27:F27"/>
    <mergeCell ref="D29:E29"/>
    <mergeCell ref="B31:F31"/>
  </mergeCells>
  <conditionalFormatting sqref="G23">
    <cfRule type="cellIs" dxfId="4" priority="1" operator="equal">
      <formula>0</formula>
    </cfRule>
  </conditionalFormatting>
  <conditionalFormatting sqref="G4:G16 G19:G22 G27 G29 G31:G32 G25">
    <cfRule type="cellIs" dxfId="3" priority="5" operator="equal">
      <formula>0</formula>
    </cfRule>
  </conditionalFormatting>
  <conditionalFormatting sqref="G16 G25">
    <cfRule type="cellIs" dxfId="2" priority="4" operator="equal">
      <formula>0</formula>
    </cfRule>
  </conditionalFormatting>
  <conditionalFormatting sqref="G27 G31:G32">
    <cfRule type="cellIs" dxfId="1" priority="3" operator="equal">
      <formula>0</formula>
    </cfRule>
  </conditionalFormatting>
  <conditionalFormatting sqref="G24">
    <cfRule type="cellIs" dxfId="0" priority="2" operator="equal">
      <formula>0</formula>
    </cfRule>
  </conditionalFormatting>
  <dataValidations count="1">
    <dataValidation type="custom" allowBlank="1" showInputMessage="1" showErrorMessage="1" error="Sólo se admiten precios con dos decimales, mayores que cero y no superiores al precio máximo permitido (IVA no incluido). Por favor, vuelva a introducir el importe. Gracias" sqref="F4:F15 F19:F24" xr:uid="{178D1C2D-834E-48D3-A963-D65CC6D7A869}">
      <formula1>AND(F4*100=INT(F4*100),F4&gt;0,F4&lt;=E4)</formula1>
    </dataValidation>
  </dataValidation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Detalle Oferta económica</vt:lpstr>
    </vt:vector>
  </TitlesOfParts>
  <Company>MC-Mutual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DSM0002</dc:creator>
  <cp:lastModifiedBy>JLG0003</cp:lastModifiedBy>
  <cp:lastPrinted>2025-03-27T10:43:55Z</cp:lastPrinted>
  <dcterms:created xsi:type="dcterms:W3CDTF">2024-08-19T12:29:48Z</dcterms:created>
  <dcterms:modified xsi:type="dcterms:W3CDTF">2026-03-27T11:24:13Z</dcterms:modified>
</cp:coreProperties>
</file>