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SI-GESTION\1- CONTRACTACIÓ\EXPEDIENTS\MANTENIMENT SW\zN202600187 SW DTI\2- N202600357\1- Plec\PUBLICAR\"/>
    </mc:Choice>
  </mc:AlternateContent>
  <xr:revisionPtr revIDLastSave="0" documentId="13_ncr:1_{6D804E35-41B7-4B4D-8EF0-9A17B2890C25}" xr6:coauthVersionLast="47" xr6:coauthVersionMax="47" xr10:uidLastSave="{00000000-0000-0000-0000-000000000000}"/>
  <workbookProtection workbookAlgorithmName="SHA-512" workbookHashValue="n+AGncmDQVMCZlhig+n+dOZ/FbPjKKE/E3HjPF4Ja2o5DHxDDwcu6eT0yxJSUlmTAybCT0b3X9XdGPOZSK3wcw==" workbookSaltValue="a1zpKNSQCP3vVVVyh58ZuQ==" workbookSpinCount="100000" lockStructure="1"/>
  <bookViews>
    <workbookView xWindow="-120" yWindow="-120" windowWidth="29040" windowHeight="15720" xr2:uid="{CFE7C91D-E410-429B-BB26-9FE432C5DBCA}"/>
  </bookViews>
  <sheets>
    <sheet name="tarifario" sheetId="1" r:id="rId1"/>
  </sheets>
  <definedNames>
    <definedName name="_xlnm._FilterDatabase" localSheetId="0" hidden="1">tarifario!$A$6:$H$50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6" i="1" l="1"/>
  <c r="J46" i="1"/>
  <c r="I33" i="1"/>
  <c r="I47" i="1"/>
  <c r="I34" i="1"/>
  <c r="I35" i="1"/>
  <c r="I36" i="1"/>
  <c r="I38" i="1"/>
  <c r="I39" i="1"/>
  <c r="I40" i="1"/>
  <c r="I41" i="1"/>
  <c r="I42" i="1"/>
  <c r="I43" i="1"/>
  <c r="I44" i="1"/>
  <c r="I45" i="1"/>
  <c r="I20" i="1"/>
  <c r="I21" i="1"/>
  <c r="I22" i="1"/>
  <c r="I23" i="1"/>
  <c r="I24" i="1"/>
  <c r="I25" i="1"/>
  <c r="I26" i="1"/>
  <c r="I27" i="1"/>
  <c r="I28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9" i="1"/>
  <c r="I30" i="1"/>
  <c r="I31" i="1"/>
  <c r="I48" i="1"/>
  <c r="I49" i="1"/>
  <c r="I50" i="1"/>
  <c r="I32" i="1"/>
  <c r="H34" i="1"/>
  <c r="H35" i="1"/>
  <c r="H36" i="1"/>
  <c r="H37" i="1"/>
  <c r="H38" i="1"/>
  <c r="H39" i="1"/>
  <c r="H40" i="1"/>
  <c r="H41" i="1"/>
  <c r="H42" i="1"/>
  <c r="H43" i="1"/>
  <c r="H44" i="1"/>
  <c r="H45" i="1"/>
  <c r="H20" i="1"/>
  <c r="H21" i="1"/>
  <c r="H22" i="1"/>
  <c r="H23" i="1"/>
  <c r="H24" i="1"/>
  <c r="H25" i="1"/>
  <c r="H26" i="1"/>
  <c r="H27" i="1"/>
  <c r="H28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9" i="1"/>
  <c r="H30" i="1"/>
  <c r="H31" i="1"/>
  <c r="H48" i="1"/>
  <c r="H49" i="1"/>
  <c r="H50" i="1"/>
  <c r="H47" i="1"/>
  <c r="H33" i="1"/>
  <c r="H32" i="1"/>
  <c r="H52" i="1" l="1"/>
  <c r="H53" i="1" s="1"/>
</calcChain>
</file>

<file path=xl/sharedStrings.xml><?xml version="1.0" encoding="utf-8"?>
<sst xmlns="http://schemas.openxmlformats.org/spreadsheetml/2006/main" count="119" uniqueCount="77">
  <si>
    <t>Título</t>
  </si>
  <si>
    <t>Importe Total (€) sin IVA</t>
  </si>
  <si>
    <t>Periodicidad</t>
  </si>
  <si>
    <t>Suscripción de licencias software de los productos Adobe</t>
  </si>
  <si>
    <t>Anual</t>
  </si>
  <si>
    <t>Suscripción de licencias software de los productos ARTICULATE 360 TEAMS</t>
  </si>
  <si>
    <t>Subscripción de licencias software de los productos Jira Service Management</t>
  </si>
  <si>
    <t>Jira Service Management Premium 100 usuarios</t>
  </si>
  <si>
    <t>Atlassian Guard Standard (Access) 100 usuarios</t>
  </si>
  <si>
    <t>Feature Bundle for Jira Service Management 100 usuarios</t>
  </si>
  <si>
    <t>JSU Automation Suite for Jira Workflows 100 usuarios</t>
  </si>
  <si>
    <t>Jira Misc Workflow Extensions (JMWE) 100 usuarios</t>
  </si>
  <si>
    <t>ScriptRunner for Jira 100 usuarios</t>
  </si>
  <si>
    <t>Rich Filters for Jira Dashboards 100 usuarios</t>
  </si>
  <si>
    <t>Theme Extension for Jira Service Management 100 usuarios</t>
  </si>
  <si>
    <t>Extension for Jira Service Management 100 usuarios</t>
  </si>
  <si>
    <t>Subscripción de licencias software de los productos Jira Software / Confluence</t>
  </si>
  <si>
    <t>Jira Software Standard 100 usuarios</t>
  </si>
  <si>
    <t>Confluence Standard 100 usuarios</t>
  </si>
  <si>
    <t>BigPicture - Project Management &amp; PPM Cloud 100 usuarios</t>
  </si>
  <si>
    <t>Handy Macros for Confluence 100 usuarios</t>
  </si>
  <si>
    <t>Tooltip Professional for Confluence Cloud 100 usuarios</t>
  </si>
  <si>
    <t>Refined Toolkit for Confluence 100 usuarios</t>
  </si>
  <si>
    <t>Navitabs - Navigation Macros for Confluence 100 usuarios</t>
  </si>
  <si>
    <t>External Share for Jira 100 usuarios</t>
  </si>
  <si>
    <t>Advanced Tables for Confluence Cloud 100 usuarios</t>
  </si>
  <si>
    <t>OKR for Jira Cloud 100 usuarios</t>
  </si>
  <si>
    <t>Mosaic: Content Formatting Macros &amp; Templates for Confluence 100 usuarios</t>
  </si>
  <si>
    <t>External Share for Confluence 100 usuarios</t>
  </si>
  <si>
    <t>Gliffy Diagrams for Confluence 100 usuarios</t>
  </si>
  <si>
    <t xml:space="preserve">Suscripción de licencias software de los productos Abby </t>
  </si>
  <si>
    <t xml:space="preserve">1 FineReader Server Core-based License Subscription, On Premise, Software, 2 Cores FRS-C,  1 FineReader Server Development &amp; Test System, Backup License, FRS-BU  </t>
  </si>
  <si>
    <t>Suscripción a la API de Google Maps y Google Cloud</t>
  </si>
  <si>
    <t>Tramos de 5.000 llamadas a la API de Google Maps (SKU: Dynamic Maps)</t>
  </si>
  <si>
    <t>Tramos de 5.000 llamadas a la API de Google Maps (SKU: Basic Data)</t>
  </si>
  <si>
    <t>Tramos de 5.000 llamadas a la API de Google Maps (SKU: Geocoding)</t>
  </si>
  <si>
    <t>Tramos de 1.000.000 de tokens de entrada texto de GOOGLE</t>
  </si>
  <si>
    <t>Tramos de 1.000.000 de tokens de salida de audio de GOOGLE</t>
  </si>
  <si>
    <t>Tramos de 1 minuto para Cloud Speech-to-Text de GOOGLE</t>
  </si>
  <si>
    <t xml:space="preserve">Suscripción de una licencia de uso de la tipografía Avantgarde </t>
  </si>
  <si>
    <t>FTP Getter Professional</t>
  </si>
  <si>
    <t>FTP Getter Professional (Commercial license for 1 PC)</t>
  </si>
  <si>
    <t>Suscripción del producto Wooclap</t>
  </si>
  <si>
    <t>Suscripción licencias Renderx</t>
  </si>
  <si>
    <t>Extended Support Agreement Renewal,   - 1 x RX-XEP4-SER-D-1; RenderX XEP 4x Server CPU Dual-Core License,   - 1 x RX-XEP4-SER-DEV-D-1; RenderX XEP 4x Server Dual-Core License (Test/QA/Dev)</t>
  </si>
  <si>
    <t xml:space="preserve">Suscripción FormsAPI Master </t>
  </si>
  <si>
    <t xml:space="preserve">Suscripción 1 licencia FormsAPI Master	</t>
  </si>
  <si>
    <t>Librería de desarrollo Primefaces</t>
  </si>
  <si>
    <t>Librería de desarrollo (PrimeFaces)</t>
  </si>
  <si>
    <t>Mantenimiento de las licencias software de los productos TOAD for ORACLE</t>
  </si>
  <si>
    <t>PROFESSIONAL EDITION PER SEAT MAINTENANCE RENEWAL (PRO-TOD-PS), DEVELOPER EDITION PER SEAT MAINTENANCE RENEWAL PACK (DVB-TOD-KS); DBA EDITION PER SEAT MAINTENANCE RENEWAL PACK (DBF-TOD-KS); PROFESSIONAL EDITION PER SEAT MAINTENANCE RENEWAL PACK (PRO-TOD-KS); XPERT EDITION PER SEAT MAINTENANCE RENEWAL PACK (XPT-TOD-KS)</t>
  </si>
  <si>
    <t>Suscripción de licencias software IntelliJ IDEA Ultimate para MC MUTUAL</t>
  </si>
  <si>
    <t xml:space="preserve">IntelliJ IDEA Ultimate (Commercial annual subscription) </t>
  </si>
  <si>
    <t>Licencias Yourkit</t>
  </si>
  <si>
    <t>1 Year Support Renewal for License / YPXXE9M****AMWGN09: YourKit / Java Profiler - 5 Seats License</t>
  </si>
  <si>
    <t>Suscripción de Licencias Software Autocad</t>
  </si>
  <si>
    <t>AutoCAD - including specialized toolsets Commercial Single-user Annual</t>
  </si>
  <si>
    <t>Revit 2024 Commercial New Single-user ELD Annual Subscription</t>
  </si>
  <si>
    <t xml:space="preserve">El licitador deberá insertar los datos de su propuesta en las casillas identificadas en color salmón. </t>
  </si>
  <si>
    <t xml:space="preserve">Los precios ofertados no podrán tener más de 2 decimales. </t>
  </si>
  <si>
    <t>Precio Unitario Máximo (€) sin IVA</t>
  </si>
  <si>
    <t>Precio 
Unitario
 Ofertado (€) sin IVA</t>
  </si>
  <si>
    <t>Unidades</t>
  </si>
  <si>
    <t>Mensual</t>
  </si>
  <si>
    <t xml:space="preserve">Creative Cloud for teams All Apps Multi European Languages Team Licensing </t>
  </si>
  <si>
    <t xml:space="preserve">Acrobat Pro DC for teams Multi European Languages Team Licensing </t>
  </si>
  <si>
    <t xml:space="preserve">	Suscripción Articulate 360 Teams IA</t>
  </si>
  <si>
    <t>Wooclap PROFESSIONAL_BASIC_PLAN</t>
  </si>
  <si>
    <t>Canva Pro</t>
  </si>
  <si>
    <t>Suscripción licencias Canva Pro</t>
  </si>
  <si>
    <t>nuevo</t>
  </si>
  <si>
    <t>Descripción Licencias</t>
  </si>
  <si>
    <t>Fecha Fin vigencia Licencias</t>
  </si>
  <si>
    <r>
      <t xml:space="preserve">tipografia Avantgarde para 100.000 páginas vistas por mes, con las siguientes tipologías de letra:
</t>
    </r>
    <r>
      <rPr>
        <i/>
        <sz val="9"/>
        <color theme="1"/>
        <rFont val="Calibri"/>
        <family val="2"/>
        <scheme val="minor"/>
      </rPr>
      <t>•	ITC Avant Garde Gothic Condensed Book
•	ITC Avant Garde Gothic Condensed Book Oblique
•	ITC Avant Garde Gothic Condensed Bold
•	ITC Avant Garde Gothic Condensed Bold Oblique
•	ITC Avant Garde Gothic Condensed Demi Bold
•	ITC Avant Garde Gothic Condensed Demi Bold Oblique
•	ITC Avant Garde Gothic Condensed Medium
•	ITC Avant Garde Gothic Condensed Medium Oblique
•	ITC Avant Garde Gothic Condensed Extra Light
•	ITC Avant Garde Gothic Condensed Extra Light Oblique
•	ITC Avant Garde Gothic Bold
•	ITC Avant Garde Gothic Bold Oblique
•	ITC Avant Garde Gothic Book
•	ITC Avant Garde Gothic Book Oblique
•	ITC Avant Garde Gothic Demi Bold
•	ITC Avant Garde Gothic Demi Bold Oblique
•	ITC Avant Garde Gothic Extra Light
•	ITC Avant Garde Gothic Extra Light Oblique
•	ITC Avant Garde Gothic Medium
•	ITC Avant Garde Gothic Medium Oblique</t>
    </r>
  </si>
  <si>
    <t>IMPORTE TOTAL CONTRATO sin IVA</t>
  </si>
  <si>
    <t>N202600357 DOCUMENTO OFERTA ECONÓMICA</t>
  </si>
  <si>
    <t>En caso de que la oferta global supere el importe máximo previsto para el periodo inicial de vigencia CUATROCIENTOS CUARENTA Y SEIS MIL SETECIENTOS CINCUENTA Y CINCO EUROS (446.205.,00€) (sin IVA) o que cualquiera de los precios ofertados supere el precio máximo unitario marcado en la tabla, la oferta será RECHAZADA.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</si>
</sst>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  <scheme val="minor"/>
    </font>
    <font>
      <b/>
      <i/>
      <u val="double"/>
      <sz val="16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4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5" fillId="0" borderId="0" xfId="0" applyFont="1"/>
    <xf numFmtId="0" fontId="6" fillId="0" borderId="0" xfId="0" applyFont="1" applyProtection="1"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8" fillId="0" borderId="0" xfId="0" applyFont="1"/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/>
    <xf numFmtId="0" fontId="4" fillId="0" borderId="1" xfId="0" applyFont="1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4" fontId="1" fillId="0" borderId="1" xfId="0" applyNumberFormat="1" applyFont="1" applyBorder="1" applyProtection="1">
      <protection hidden="1"/>
    </xf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0" xfId="0" applyNumberFormat="1" applyFont="1"/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10" xfId="0" applyFont="1" applyFill="1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172528</xdr:rowOff>
    </xdr:from>
    <xdr:to>
      <xdr:col>6</xdr:col>
      <xdr:colOff>692868</xdr:colOff>
      <xdr:row>3</xdr:row>
      <xdr:rowOff>159394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6EEE5B7B-B155-48C7-B797-E3420ABAD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4015" y="172528"/>
          <a:ext cx="1503751" cy="6165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9664C-E475-4ACC-9BB6-02BA55DB1B6C}">
  <dimension ref="A1:J55"/>
  <sheetViews>
    <sheetView showGridLines="0" tabSelected="1" zoomScaleNormal="100" workbookViewId="0">
      <selection activeCell="A55" sqref="A55:B55"/>
    </sheetView>
  </sheetViews>
  <sheetFormatPr baseColWidth="10" defaultColWidth="10.140625" defaultRowHeight="15" x14ac:dyDescent="0.25"/>
  <cols>
    <col min="1" max="1" width="37.85546875" customWidth="1"/>
    <col min="2" max="2" width="46.7109375" customWidth="1"/>
    <col min="3" max="3" width="12.28515625" style="13" customWidth="1"/>
    <col min="4" max="4" width="12" customWidth="1"/>
    <col min="5" max="5" width="20" style="13" customWidth="1"/>
    <col min="6" max="7" width="11.7109375" style="13" customWidth="1"/>
    <col min="8" max="8" width="13.28515625" style="13" customWidth="1"/>
  </cols>
  <sheetData>
    <row r="1" spans="1:9" ht="20.25" x14ac:dyDescent="0.3">
      <c r="A1" s="16" t="s">
        <v>75</v>
      </c>
    </row>
    <row r="2" spans="1:9" x14ac:dyDescent="0.25">
      <c r="A2" s="17" t="s">
        <v>58</v>
      </c>
      <c r="B2" s="20"/>
    </row>
    <row r="3" spans="1:9" x14ac:dyDescent="0.25">
      <c r="A3" s="18" t="s">
        <v>59</v>
      </c>
    </row>
    <row r="6" spans="1:9" ht="60" x14ac:dyDescent="0.25">
      <c r="A6" s="19" t="s">
        <v>0</v>
      </c>
      <c r="B6" s="19" t="s">
        <v>71</v>
      </c>
      <c r="C6" s="19" t="s">
        <v>2</v>
      </c>
      <c r="D6" s="19" t="s">
        <v>62</v>
      </c>
      <c r="E6" s="19" t="s">
        <v>72</v>
      </c>
      <c r="F6" s="19" t="s">
        <v>60</v>
      </c>
      <c r="G6" s="19" t="s">
        <v>61</v>
      </c>
      <c r="H6" s="19" t="s">
        <v>1</v>
      </c>
    </row>
    <row r="7" spans="1:9" ht="60" x14ac:dyDescent="0.25">
      <c r="A7" s="6" t="s">
        <v>43</v>
      </c>
      <c r="B7" s="6" t="s">
        <v>44</v>
      </c>
      <c r="C7" s="4" t="s">
        <v>4</v>
      </c>
      <c r="D7" s="8">
        <v>1</v>
      </c>
      <c r="E7" s="11">
        <v>46353</v>
      </c>
      <c r="F7" s="3">
        <v>2800</v>
      </c>
      <c r="G7" s="33"/>
      <c r="H7" s="29">
        <f t="shared" ref="H7:H50" si="0">G7*D7</f>
        <v>0</v>
      </c>
      <c r="I7" s="30" t="str">
        <f t="shared" ref="I7:I50" si="1">IF(G7&gt;F7,"OFERTA QUEDARÁ RECHAZADA: Precio unitario ofertado es superior al Precio Unitario Máximo","")</f>
        <v/>
      </c>
    </row>
    <row r="8" spans="1:9" ht="30" x14ac:dyDescent="0.25">
      <c r="A8" s="37" t="s">
        <v>32</v>
      </c>
      <c r="B8" s="6" t="s">
        <v>33</v>
      </c>
      <c r="C8" s="4" t="s">
        <v>4</v>
      </c>
      <c r="D8" s="9">
        <v>160</v>
      </c>
      <c r="E8" s="40">
        <v>46375</v>
      </c>
      <c r="F8" s="3">
        <v>40</v>
      </c>
      <c r="G8" s="33"/>
      <c r="H8" s="29">
        <f t="shared" si="0"/>
        <v>0</v>
      </c>
      <c r="I8" s="30" t="str">
        <f t="shared" si="1"/>
        <v/>
      </c>
    </row>
    <row r="9" spans="1:9" ht="30" x14ac:dyDescent="0.25">
      <c r="A9" s="38"/>
      <c r="B9" s="6" t="s">
        <v>34</v>
      </c>
      <c r="C9" s="4" t="s">
        <v>4</v>
      </c>
      <c r="D9" s="9">
        <v>100</v>
      </c>
      <c r="E9" s="41"/>
      <c r="F9" s="3">
        <v>35</v>
      </c>
      <c r="G9" s="33"/>
      <c r="H9" s="29">
        <f t="shared" si="0"/>
        <v>0</v>
      </c>
      <c r="I9" s="30" t="str">
        <f t="shared" si="1"/>
        <v/>
      </c>
    </row>
    <row r="10" spans="1:9" ht="30" x14ac:dyDescent="0.25">
      <c r="A10" s="38"/>
      <c r="B10" s="6" t="s">
        <v>35</v>
      </c>
      <c r="C10" s="4" t="s">
        <v>4</v>
      </c>
      <c r="D10" s="9">
        <v>100</v>
      </c>
      <c r="E10" s="41"/>
      <c r="F10" s="3">
        <v>35</v>
      </c>
      <c r="G10" s="33"/>
      <c r="H10" s="29">
        <f t="shared" si="0"/>
        <v>0</v>
      </c>
      <c r="I10" s="30" t="str">
        <f t="shared" si="1"/>
        <v/>
      </c>
    </row>
    <row r="11" spans="1:9" ht="30" x14ac:dyDescent="0.25">
      <c r="A11" s="38"/>
      <c r="B11" s="6" t="s">
        <v>36</v>
      </c>
      <c r="C11" s="4" t="s">
        <v>4</v>
      </c>
      <c r="D11" s="9">
        <v>1000</v>
      </c>
      <c r="E11" s="41"/>
      <c r="F11" s="3">
        <v>1</v>
      </c>
      <c r="G11" s="33"/>
      <c r="H11" s="29">
        <f t="shared" si="0"/>
        <v>0</v>
      </c>
      <c r="I11" s="30" t="str">
        <f t="shared" si="1"/>
        <v/>
      </c>
    </row>
    <row r="12" spans="1:9" ht="30" x14ac:dyDescent="0.25">
      <c r="A12" s="38"/>
      <c r="B12" s="6" t="s">
        <v>37</v>
      </c>
      <c r="C12" s="4" t="s">
        <v>4</v>
      </c>
      <c r="D12" s="9">
        <v>120</v>
      </c>
      <c r="E12" s="41"/>
      <c r="F12" s="3">
        <v>20</v>
      </c>
      <c r="G12" s="33"/>
      <c r="H12" s="29">
        <f t="shared" si="0"/>
        <v>0</v>
      </c>
      <c r="I12" s="30" t="str">
        <f t="shared" si="1"/>
        <v/>
      </c>
    </row>
    <row r="13" spans="1:9" ht="30" x14ac:dyDescent="0.25">
      <c r="A13" s="39"/>
      <c r="B13" s="6" t="s">
        <v>38</v>
      </c>
      <c r="C13" s="4" t="s">
        <v>4</v>
      </c>
      <c r="D13" s="9">
        <v>60000</v>
      </c>
      <c r="E13" s="42"/>
      <c r="F13" s="3">
        <v>1.6E-2</v>
      </c>
      <c r="G13" s="33"/>
      <c r="H13" s="29">
        <f t="shared" si="0"/>
        <v>0</v>
      </c>
      <c r="I13" s="30" t="str">
        <f t="shared" si="1"/>
        <v/>
      </c>
    </row>
    <row r="14" spans="1:9" ht="60" x14ac:dyDescent="0.25">
      <c r="A14" s="1" t="s">
        <v>30</v>
      </c>
      <c r="B14" s="6" t="s">
        <v>31</v>
      </c>
      <c r="C14" s="4" t="s">
        <v>4</v>
      </c>
      <c r="D14" s="8">
        <v>1</v>
      </c>
      <c r="E14" s="5">
        <v>46387</v>
      </c>
      <c r="F14" s="3">
        <v>3500</v>
      </c>
      <c r="G14" s="33"/>
      <c r="H14" s="29">
        <f t="shared" si="0"/>
        <v>0</v>
      </c>
      <c r="I14" s="30" t="str">
        <f t="shared" si="1"/>
        <v/>
      </c>
    </row>
    <row r="15" spans="1:9" ht="120" x14ac:dyDescent="0.25">
      <c r="A15" s="6" t="s">
        <v>49</v>
      </c>
      <c r="B15" s="6" t="s">
        <v>50</v>
      </c>
      <c r="C15" s="4" t="s">
        <v>4</v>
      </c>
      <c r="D15" s="8">
        <v>1</v>
      </c>
      <c r="E15" s="11">
        <v>46387</v>
      </c>
      <c r="F15" s="3">
        <v>36300</v>
      </c>
      <c r="G15" s="33"/>
      <c r="H15" s="29">
        <f t="shared" si="0"/>
        <v>0</v>
      </c>
      <c r="I15" s="30" t="str">
        <f t="shared" si="1"/>
        <v/>
      </c>
    </row>
    <row r="16" spans="1:9" ht="30" x14ac:dyDescent="0.25">
      <c r="A16" s="43" t="s">
        <v>55</v>
      </c>
      <c r="B16" s="6" t="s">
        <v>56</v>
      </c>
      <c r="C16" s="4" t="s">
        <v>4</v>
      </c>
      <c r="D16" s="12">
        <v>3</v>
      </c>
      <c r="E16" s="45">
        <v>46434</v>
      </c>
      <c r="F16" s="3">
        <v>700</v>
      </c>
      <c r="G16" s="33"/>
      <c r="H16" s="29">
        <f t="shared" si="0"/>
        <v>0</v>
      </c>
      <c r="I16" s="30" t="str">
        <f t="shared" si="1"/>
        <v/>
      </c>
    </row>
    <row r="17" spans="1:9" ht="30" x14ac:dyDescent="0.25">
      <c r="A17" s="44"/>
      <c r="B17" s="6" t="s">
        <v>57</v>
      </c>
      <c r="C17" s="4" t="s">
        <v>4</v>
      </c>
      <c r="D17" s="12">
        <v>1</v>
      </c>
      <c r="E17" s="46"/>
      <c r="F17" s="3">
        <v>3500</v>
      </c>
      <c r="G17" s="33"/>
      <c r="H17" s="29">
        <f t="shared" si="0"/>
        <v>0</v>
      </c>
      <c r="I17" s="30" t="str">
        <f t="shared" si="1"/>
        <v/>
      </c>
    </row>
    <row r="18" spans="1:9" ht="30" x14ac:dyDescent="0.25">
      <c r="A18" s="6" t="s">
        <v>51</v>
      </c>
      <c r="B18" s="6" t="s">
        <v>52</v>
      </c>
      <c r="C18" s="4" t="s">
        <v>4</v>
      </c>
      <c r="D18" s="8">
        <v>50</v>
      </c>
      <c r="E18" s="11">
        <v>46476</v>
      </c>
      <c r="F18" s="3">
        <v>500</v>
      </c>
      <c r="G18" s="33"/>
      <c r="H18" s="29">
        <f t="shared" si="0"/>
        <v>0</v>
      </c>
      <c r="I18" s="30" t="str">
        <f t="shared" si="1"/>
        <v/>
      </c>
    </row>
    <row r="19" spans="1:9" ht="30" x14ac:dyDescent="0.25">
      <c r="A19" s="1" t="s">
        <v>5</v>
      </c>
      <c r="B19" s="1" t="s">
        <v>66</v>
      </c>
      <c r="C19" s="4" t="s">
        <v>4</v>
      </c>
      <c r="D19" s="2">
        <v>15</v>
      </c>
      <c r="E19" s="5">
        <v>46498</v>
      </c>
      <c r="F19" s="3">
        <v>1850</v>
      </c>
      <c r="G19" s="33"/>
      <c r="H19" s="29">
        <f t="shared" si="0"/>
        <v>0</v>
      </c>
      <c r="I19" s="30" t="str">
        <f t="shared" si="1"/>
        <v/>
      </c>
    </row>
    <row r="20" spans="1:9" x14ac:dyDescent="0.25">
      <c r="A20" s="51" t="s">
        <v>6</v>
      </c>
      <c r="B20" s="6" t="s">
        <v>7</v>
      </c>
      <c r="C20" s="4" t="s">
        <v>4</v>
      </c>
      <c r="D20" s="2">
        <v>3</v>
      </c>
      <c r="E20" s="36">
        <v>46498</v>
      </c>
      <c r="F20" s="3">
        <v>48280</v>
      </c>
      <c r="G20" s="33"/>
      <c r="H20" s="29">
        <f t="shared" ref="H20:H28" si="2">G20*D20</f>
        <v>0</v>
      </c>
      <c r="I20" s="30" t="str">
        <f t="shared" ref="I20:I28" si="3">IF(G20&gt;F20,"OFERTA QUEDARÁ RECHAZADA: Precio unitario ofertado es superior al Precio Unitario Máximo","")</f>
        <v/>
      </c>
    </row>
    <row r="21" spans="1:9" x14ac:dyDescent="0.25">
      <c r="A21" s="51"/>
      <c r="B21" s="6" t="s">
        <v>8</v>
      </c>
      <c r="C21" s="4" t="s">
        <v>4</v>
      </c>
      <c r="D21" s="2">
        <v>3</v>
      </c>
      <c r="E21" s="36"/>
      <c r="F21" s="3">
        <v>4065</v>
      </c>
      <c r="G21" s="33"/>
      <c r="H21" s="29">
        <f t="shared" si="2"/>
        <v>0</v>
      </c>
      <c r="I21" s="30" t="str">
        <f t="shared" si="3"/>
        <v/>
      </c>
    </row>
    <row r="22" spans="1:9" ht="30" x14ac:dyDescent="0.25">
      <c r="A22" s="51"/>
      <c r="B22" s="6" t="s">
        <v>9</v>
      </c>
      <c r="C22" s="4" t="s">
        <v>4</v>
      </c>
      <c r="D22" s="2">
        <v>3</v>
      </c>
      <c r="E22" s="36"/>
      <c r="F22" s="3">
        <v>1270</v>
      </c>
      <c r="G22" s="33"/>
      <c r="H22" s="29">
        <f t="shared" si="2"/>
        <v>0</v>
      </c>
      <c r="I22" s="30" t="str">
        <f t="shared" si="3"/>
        <v/>
      </c>
    </row>
    <row r="23" spans="1:9" ht="30" x14ac:dyDescent="0.25">
      <c r="A23" s="51"/>
      <c r="B23" s="6" t="s">
        <v>10</v>
      </c>
      <c r="C23" s="4" t="s">
        <v>4</v>
      </c>
      <c r="D23" s="2">
        <v>3</v>
      </c>
      <c r="E23" s="36"/>
      <c r="F23" s="3">
        <v>1220</v>
      </c>
      <c r="G23" s="33"/>
      <c r="H23" s="29">
        <f t="shared" si="2"/>
        <v>0</v>
      </c>
      <c r="I23" s="30" t="str">
        <f t="shared" si="3"/>
        <v/>
      </c>
    </row>
    <row r="24" spans="1:9" ht="30" x14ac:dyDescent="0.25">
      <c r="A24" s="51"/>
      <c r="B24" s="6" t="s">
        <v>11</v>
      </c>
      <c r="C24" s="4" t="s">
        <v>4</v>
      </c>
      <c r="D24" s="2">
        <v>3</v>
      </c>
      <c r="E24" s="36"/>
      <c r="F24" s="3">
        <v>1680</v>
      </c>
      <c r="G24" s="33"/>
      <c r="H24" s="29">
        <f t="shared" si="2"/>
        <v>0</v>
      </c>
      <c r="I24" s="30" t="str">
        <f t="shared" si="3"/>
        <v/>
      </c>
    </row>
    <row r="25" spans="1:9" x14ac:dyDescent="0.25">
      <c r="A25" s="51"/>
      <c r="B25" s="6" t="s">
        <v>12</v>
      </c>
      <c r="C25" s="4" t="s">
        <v>4</v>
      </c>
      <c r="D25" s="2">
        <v>3</v>
      </c>
      <c r="E25" s="36"/>
      <c r="F25" s="3">
        <v>2420</v>
      </c>
      <c r="G25" s="33"/>
      <c r="H25" s="29">
        <f t="shared" si="2"/>
        <v>0</v>
      </c>
      <c r="I25" s="30" t="str">
        <f t="shared" si="3"/>
        <v/>
      </c>
    </row>
    <row r="26" spans="1:9" x14ac:dyDescent="0.25">
      <c r="A26" s="51"/>
      <c r="B26" s="6" t="s">
        <v>13</v>
      </c>
      <c r="C26" s="4" t="s">
        <v>4</v>
      </c>
      <c r="D26" s="2">
        <v>3</v>
      </c>
      <c r="E26" s="36"/>
      <c r="F26" s="3">
        <v>2030</v>
      </c>
      <c r="G26" s="33"/>
      <c r="H26" s="29">
        <f t="shared" si="2"/>
        <v>0</v>
      </c>
      <c r="I26" s="30" t="str">
        <f t="shared" si="3"/>
        <v/>
      </c>
    </row>
    <row r="27" spans="1:9" ht="30" x14ac:dyDescent="0.25">
      <c r="A27" s="51"/>
      <c r="B27" s="6" t="s">
        <v>14</v>
      </c>
      <c r="C27" s="4" t="s">
        <v>4</v>
      </c>
      <c r="D27" s="2">
        <v>3</v>
      </c>
      <c r="E27" s="36"/>
      <c r="F27" s="3">
        <v>1220</v>
      </c>
      <c r="G27" s="33"/>
      <c r="H27" s="29">
        <f t="shared" si="2"/>
        <v>0</v>
      </c>
      <c r="I27" s="30" t="str">
        <f t="shared" si="3"/>
        <v/>
      </c>
    </row>
    <row r="28" spans="1:9" ht="30" x14ac:dyDescent="0.25">
      <c r="A28" s="51"/>
      <c r="B28" s="6" t="s">
        <v>15</v>
      </c>
      <c r="C28" s="4" t="s">
        <v>4</v>
      </c>
      <c r="D28" s="2">
        <v>3</v>
      </c>
      <c r="E28" s="36"/>
      <c r="F28" s="3">
        <v>2400</v>
      </c>
      <c r="G28" s="33"/>
      <c r="H28" s="29">
        <f t="shared" si="2"/>
        <v>0</v>
      </c>
      <c r="I28" s="30" t="str">
        <f t="shared" si="3"/>
        <v/>
      </c>
    </row>
    <row r="29" spans="1:9" ht="30" x14ac:dyDescent="0.25">
      <c r="A29" s="1" t="s">
        <v>40</v>
      </c>
      <c r="B29" s="7" t="s">
        <v>41</v>
      </c>
      <c r="C29" s="4" t="s">
        <v>4</v>
      </c>
      <c r="D29" s="2">
        <v>1</v>
      </c>
      <c r="E29" s="11">
        <v>46505</v>
      </c>
      <c r="F29" s="3">
        <v>200</v>
      </c>
      <c r="G29" s="33"/>
      <c r="H29" s="29">
        <f t="shared" si="0"/>
        <v>0</v>
      </c>
      <c r="I29" s="30" t="str">
        <f t="shared" si="1"/>
        <v/>
      </c>
    </row>
    <row r="30" spans="1:9" x14ac:dyDescent="0.25">
      <c r="A30" s="1" t="s">
        <v>42</v>
      </c>
      <c r="B30" s="7" t="s">
        <v>67</v>
      </c>
      <c r="C30" s="4" t="s">
        <v>4</v>
      </c>
      <c r="D30" s="2">
        <v>1</v>
      </c>
      <c r="E30" s="11">
        <v>46508</v>
      </c>
      <c r="F30" s="3">
        <v>200</v>
      </c>
      <c r="G30" s="33"/>
      <c r="H30" s="29">
        <f t="shared" si="0"/>
        <v>0</v>
      </c>
      <c r="I30" s="30" t="str">
        <f t="shared" si="1"/>
        <v/>
      </c>
    </row>
    <row r="31" spans="1:9" ht="270.75" x14ac:dyDescent="0.25">
      <c r="A31" s="6" t="s">
        <v>39</v>
      </c>
      <c r="B31" s="10" t="s">
        <v>73</v>
      </c>
      <c r="C31" s="4" t="s">
        <v>4</v>
      </c>
      <c r="D31" s="8">
        <v>1</v>
      </c>
      <c r="E31" s="11">
        <v>46567</v>
      </c>
      <c r="F31" s="3">
        <v>2500</v>
      </c>
      <c r="G31" s="33"/>
      <c r="H31" s="29">
        <f t="shared" si="0"/>
        <v>0</v>
      </c>
      <c r="I31" s="30" t="str">
        <f t="shared" si="1"/>
        <v/>
      </c>
    </row>
    <row r="32" spans="1:9" ht="30" x14ac:dyDescent="0.25">
      <c r="A32" s="51" t="s">
        <v>3</v>
      </c>
      <c r="B32" s="1" t="s">
        <v>64</v>
      </c>
      <c r="C32" s="4" t="s">
        <v>63</v>
      </c>
      <c r="D32" s="2">
        <v>28</v>
      </c>
      <c r="E32" s="52">
        <v>46628</v>
      </c>
      <c r="F32" s="3">
        <v>100</v>
      </c>
      <c r="G32" s="33"/>
      <c r="H32" s="29">
        <f>G32*D32*12</f>
        <v>0</v>
      </c>
      <c r="I32" s="30" t="str">
        <f>IF(G32&gt;F32,"OFERTA QUEDARÁ RECHAZADA: Precio unitario ofertado es superior al Precio Unitario Máximo","")</f>
        <v/>
      </c>
    </row>
    <row r="33" spans="1:10" ht="30" x14ac:dyDescent="0.25">
      <c r="A33" s="51"/>
      <c r="B33" s="1" t="s">
        <v>65</v>
      </c>
      <c r="C33" s="4" t="s">
        <v>63</v>
      </c>
      <c r="D33" s="2">
        <v>72</v>
      </c>
      <c r="E33" s="52"/>
      <c r="F33" s="3">
        <v>30</v>
      </c>
      <c r="G33" s="33"/>
      <c r="H33" s="29">
        <f>G33*D33*12</f>
        <v>0</v>
      </c>
      <c r="I33" s="30" t="str">
        <f>IF(G33&gt;F33,"OFERTA QUEDARÁ RECHAZADA: Precio unitario ofertado es superior al Precio Unitario Máximo","")</f>
        <v/>
      </c>
    </row>
    <row r="34" spans="1:10" x14ac:dyDescent="0.25">
      <c r="A34" s="35" t="s">
        <v>16</v>
      </c>
      <c r="B34" s="6" t="s">
        <v>17</v>
      </c>
      <c r="C34" s="4" t="s">
        <v>4</v>
      </c>
      <c r="D34" s="8">
        <v>2</v>
      </c>
      <c r="E34" s="36">
        <v>46659</v>
      </c>
      <c r="F34" s="3">
        <v>8125</v>
      </c>
      <c r="G34" s="33"/>
      <c r="H34" s="29">
        <f t="shared" ref="H34:H47" si="4">G34*D34</f>
        <v>0</v>
      </c>
      <c r="I34" s="30" t="str">
        <f>IF(G34&gt;F34,"OFERTA QUEDARÁ RECHAZADA: Precio unitario ofertado es superior al Precio Unitario Máximo","")</f>
        <v/>
      </c>
    </row>
    <row r="35" spans="1:10" x14ac:dyDescent="0.25">
      <c r="A35" s="35"/>
      <c r="B35" s="6" t="s">
        <v>18</v>
      </c>
      <c r="C35" s="4" t="s">
        <v>4</v>
      </c>
      <c r="D35" s="8">
        <v>2</v>
      </c>
      <c r="E35" s="36"/>
      <c r="F35" s="3">
        <v>6050</v>
      </c>
      <c r="G35" s="33"/>
      <c r="H35" s="29">
        <f t="shared" si="4"/>
        <v>0</v>
      </c>
      <c r="I35" s="30" t="str">
        <f>IF(G35&gt;F35,"OFERTA QUEDARÁ RECHAZADA: Precio unitario ofertado es superior al Precio Unitario Máximo","")</f>
        <v/>
      </c>
    </row>
    <row r="36" spans="1:10" ht="30" x14ac:dyDescent="0.25">
      <c r="A36" s="35"/>
      <c r="B36" s="6" t="s">
        <v>19</v>
      </c>
      <c r="C36" s="4" t="s">
        <v>4</v>
      </c>
      <c r="D36" s="8">
        <v>2</v>
      </c>
      <c r="E36" s="36"/>
      <c r="F36" s="3">
        <v>4450</v>
      </c>
      <c r="G36" s="33"/>
      <c r="H36" s="29">
        <f t="shared" si="4"/>
        <v>0</v>
      </c>
      <c r="I36" s="30" t="str">
        <f>IF(G36&gt;F36,"OFERTA QUEDARÁ RECHAZADA: Precio unitario ofertado es superior al Precio Unitario Máximo","")</f>
        <v/>
      </c>
    </row>
    <row r="37" spans="1:10" x14ac:dyDescent="0.25">
      <c r="A37" s="35"/>
      <c r="B37" s="6" t="s">
        <v>20</v>
      </c>
      <c r="C37" s="4" t="s">
        <v>4</v>
      </c>
      <c r="D37" s="8">
        <v>2</v>
      </c>
      <c r="E37" s="36"/>
      <c r="F37" s="3">
        <v>800</v>
      </c>
      <c r="G37" s="33"/>
      <c r="H37" s="29">
        <f t="shared" si="4"/>
        <v>0</v>
      </c>
      <c r="I37" s="30"/>
    </row>
    <row r="38" spans="1:10" ht="30" x14ac:dyDescent="0.25">
      <c r="A38" s="35"/>
      <c r="B38" s="6" t="s">
        <v>21</v>
      </c>
      <c r="C38" s="4" t="s">
        <v>4</v>
      </c>
      <c r="D38" s="8">
        <v>2</v>
      </c>
      <c r="E38" s="36"/>
      <c r="F38" s="3">
        <v>190</v>
      </c>
      <c r="G38" s="33"/>
      <c r="H38" s="29">
        <f t="shared" si="4"/>
        <v>0</v>
      </c>
      <c r="I38" s="30" t="str">
        <f t="shared" ref="I38:I45" si="5">IF(G38&gt;F38,"OFERTA QUEDARÁ RECHAZADA: Precio unitario ofertado es superior al Precio Unitario Máximo","")</f>
        <v/>
      </c>
    </row>
    <row r="39" spans="1:10" x14ac:dyDescent="0.25">
      <c r="A39" s="35"/>
      <c r="B39" s="6" t="s">
        <v>22</v>
      </c>
      <c r="C39" s="4" t="s">
        <v>4</v>
      </c>
      <c r="D39" s="8">
        <v>2</v>
      </c>
      <c r="E39" s="36"/>
      <c r="F39" s="3">
        <v>1560</v>
      </c>
      <c r="G39" s="33"/>
      <c r="H39" s="29">
        <f t="shared" si="4"/>
        <v>0</v>
      </c>
      <c r="I39" s="30" t="str">
        <f t="shared" si="5"/>
        <v/>
      </c>
    </row>
    <row r="40" spans="1:10" ht="30" x14ac:dyDescent="0.25">
      <c r="A40" s="35"/>
      <c r="B40" s="6" t="s">
        <v>23</v>
      </c>
      <c r="C40" s="4" t="s">
        <v>4</v>
      </c>
      <c r="D40" s="8">
        <v>2</v>
      </c>
      <c r="E40" s="36"/>
      <c r="F40" s="3">
        <v>235</v>
      </c>
      <c r="G40" s="33"/>
      <c r="H40" s="29">
        <f t="shared" si="4"/>
        <v>0</v>
      </c>
      <c r="I40" s="30" t="str">
        <f t="shared" si="5"/>
        <v/>
      </c>
    </row>
    <row r="41" spans="1:10" x14ac:dyDescent="0.25">
      <c r="A41" s="35"/>
      <c r="B41" s="6" t="s">
        <v>24</v>
      </c>
      <c r="C41" s="4" t="s">
        <v>4</v>
      </c>
      <c r="D41" s="8">
        <v>2</v>
      </c>
      <c r="E41" s="36"/>
      <c r="F41" s="3">
        <v>2360</v>
      </c>
      <c r="G41" s="33"/>
      <c r="H41" s="29">
        <f t="shared" si="4"/>
        <v>0</v>
      </c>
      <c r="I41" s="30" t="str">
        <f t="shared" si="5"/>
        <v/>
      </c>
    </row>
    <row r="42" spans="1:10" ht="30" x14ac:dyDescent="0.25">
      <c r="A42" s="35"/>
      <c r="B42" s="6" t="s">
        <v>25</v>
      </c>
      <c r="C42" s="4" t="s">
        <v>4</v>
      </c>
      <c r="D42" s="8">
        <v>2</v>
      </c>
      <c r="E42" s="36"/>
      <c r="F42" s="3">
        <v>1150</v>
      </c>
      <c r="G42" s="33"/>
      <c r="H42" s="29">
        <f t="shared" si="4"/>
        <v>0</v>
      </c>
      <c r="I42" s="30" t="str">
        <f t="shared" si="5"/>
        <v/>
      </c>
    </row>
    <row r="43" spans="1:10" x14ac:dyDescent="0.25">
      <c r="A43" s="35"/>
      <c r="B43" s="6" t="s">
        <v>26</v>
      </c>
      <c r="C43" s="4" t="s">
        <v>4</v>
      </c>
      <c r="D43" s="8">
        <v>2</v>
      </c>
      <c r="E43" s="36"/>
      <c r="F43" s="3">
        <v>1300</v>
      </c>
      <c r="G43" s="33"/>
      <c r="H43" s="29">
        <f t="shared" si="4"/>
        <v>0</v>
      </c>
      <c r="I43" s="30" t="str">
        <f t="shared" si="5"/>
        <v/>
      </c>
    </row>
    <row r="44" spans="1:10" ht="30" x14ac:dyDescent="0.25">
      <c r="A44" s="35"/>
      <c r="B44" s="6" t="s">
        <v>27</v>
      </c>
      <c r="C44" s="4" t="s">
        <v>4</v>
      </c>
      <c r="D44" s="8">
        <v>2</v>
      </c>
      <c r="E44" s="36"/>
      <c r="F44" s="3">
        <v>990</v>
      </c>
      <c r="G44" s="33"/>
      <c r="H44" s="29">
        <f t="shared" si="4"/>
        <v>0</v>
      </c>
      <c r="I44" s="30" t="str">
        <f t="shared" si="5"/>
        <v/>
      </c>
    </row>
    <row r="45" spans="1:10" x14ac:dyDescent="0.25">
      <c r="A45" s="35"/>
      <c r="B45" s="6" t="s">
        <v>28</v>
      </c>
      <c r="C45" s="4" t="s">
        <v>4</v>
      </c>
      <c r="D45" s="8">
        <v>2</v>
      </c>
      <c r="E45" s="36"/>
      <c r="F45" s="3">
        <v>2360</v>
      </c>
      <c r="G45" s="33"/>
      <c r="H45" s="29">
        <f t="shared" si="4"/>
        <v>0</v>
      </c>
      <c r="I45" s="30" t="str">
        <f t="shared" si="5"/>
        <v/>
      </c>
    </row>
    <row r="46" spans="1:10" x14ac:dyDescent="0.25">
      <c r="A46" s="35"/>
      <c r="B46" s="6" t="s">
        <v>29</v>
      </c>
      <c r="C46" s="4" t="s">
        <v>4</v>
      </c>
      <c r="D46" s="8">
        <v>2</v>
      </c>
      <c r="E46" s="36"/>
      <c r="F46" s="3">
        <v>3590</v>
      </c>
      <c r="G46" s="33"/>
      <c r="H46" s="29">
        <f t="shared" si="4"/>
        <v>0</v>
      </c>
      <c r="I46" s="34"/>
      <c r="J46">
        <f>I46*2</f>
        <v>0</v>
      </c>
    </row>
    <row r="47" spans="1:10" x14ac:dyDescent="0.25">
      <c r="A47" s="6" t="s">
        <v>47</v>
      </c>
      <c r="B47" s="6" t="s">
        <v>48</v>
      </c>
      <c r="C47" s="4" t="s">
        <v>4</v>
      </c>
      <c r="D47" s="8">
        <v>1</v>
      </c>
      <c r="E47" s="11">
        <v>46666</v>
      </c>
      <c r="F47" s="3">
        <v>300</v>
      </c>
      <c r="G47" s="33"/>
      <c r="H47" s="29">
        <f t="shared" si="4"/>
        <v>0</v>
      </c>
      <c r="I47" s="30" t="str">
        <f>IF(G47&gt;F47,"OFERTA QUEDARÁ RECHAZADA: Precio unitario ofertado es superior al Precio Unitario Máximo","")</f>
        <v/>
      </c>
    </row>
    <row r="48" spans="1:10" ht="45" x14ac:dyDescent="0.25">
      <c r="A48" s="6" t="s">
        <v>53</v>
      </c>
      <c r="B48" s="6" t="s">
        <v>54</v>
      </c>
      <c r="C48" s="4" t="s">
        <v>4</v>
      </c>
      <c r="D48" s="8">
        <v>1</v>
      </c>
      <c r="E48" s="11">
        <v>46669</v>
      </c>
      <c r="F48" s="3">
        <v>1500</v>
      </c>
      <c r="G48" s="33"/>
      <c r="H48" s="29">
        <f t="shared" si="0"/>
        <v>0</v>
      </c>
      <c r="I48" s="30" t="str">
        <f t="shared" si="1"/>
        <v/>
      </c>
    </row>
    <row r="49" spans="1:9" x14ac:dyDescent="0.25">
      <c r="A49" s="6" t="s">
        <v>45</v>
      </c>
      <c r="B49" s="6" t="s">
        <v>46</v>
      </c>
      <c r="C49" s="4" t="s">
        <v>4</v>
      </c>
      <c r="D49" s="8">
        <v>1</v>
      </c>
      <c r="E49" s="11">
        <v>46670</v>
      </c>
      <c r="F49" s="3">
        <v>2300</v>
      </c>
      <c r="G49" s="33"/>
      <c r="H49" s="29">
        <f t="shared" si="0"/>
        <v>0</v>
      </c>
      <c r="I49" s="30" t="str">
        <f t="shared" si="1"/>
        <v/>
      </c>
    </row>
    <row r="50" spans="1:9" x14ac:dyDescent="0.25">
      <c r="A50" s="7" t="s">
        <v>68</v>
      </c>
      <c r="B50" s="21" t="s">
        <v>69</v>
      </c>
      <c r="C50" s="4" t="s">
        <v>4</v>
      </c>
      <c r="D50" s="22">
        <v>6</v>
      </c>
      <c r="E50" s="23" t="s">
        <v>70</v>
      </c>
      <c r="F50" s="3">
        <v>150</v>
      </c>
      <c r="G50" s="33"/>
      <c r="H50" s="29">
        <f t="shared" si="0"/>
        <v>0</v>
      </c>
      <c r="I50" s="30" t="str">
        <f t="shared" si="1"/>
        <v/>
      </c>
    </row>
    <row r="51" spans="1:9" x14ac:dyDescent="0.25">
      <c r="A51" s="24"/>
      <c r="B51" s="24"/>
      <c r="C51" s="25"/>
      <c r="D51" s="24"/>
      <c r="E51" s="26"/>
      <c r="F51" s="27"/>
      <c r="G51" s="27"/>
      <c r="H51" s="28"/>
    </row>
    <row r="52" spans="1:9" x14ac:dyDescent="0.25">
      <c r="B52" s="47" t="s">
        <v>74</v>
      </c>
      <c r="C52" s="48"/>
      <c r="D52" s="48"/>
      <c r="E52" s="48"/>
      <c r="F52" s="48"/>
      <c r="G52" s="49"/>
      <c r="H52" s="29">
        <f>SUM(H7:H50)</f>
        <v>0</v>
      </c>
    </row>
    <row r="53" spans="1:9" ht="15.75" x14ac:dyDescent="0.25">
      <c r="A53" s="15"/>
      <c r="H53" s="32" t="str">
        <f>IF(H52&gt;H54,"OFERTA QUEDARÁ RECHAZADA: Importe ofertado es superior al valor estimado del contrato. ","")</f>
        <v/>
      </c>
    </row>
    <row r="54" spans="1:9" x14ac:dyDescent="0.25">
      <c r="H54" s="31">
        <v>446755</v>
      </c>
    </row>
    <row r="55" spans="1:9" ht="67.900000000000006" customHeight="1" x14ac:dyDescent="0.25">
      <c r="A55" s="50" t="s">
        <v>76</v>
      </c>
      <c r="B55" s="50"/>
      <c r="H55" s="14"/>
    </row>
  </sheetData>
  <sheetProtection algorithmName="SHA-512" hashValue="CAXHOT3wcO+KfWIvwBxj5WdQu+fmfmv7bxn+yodj4mojCig16ge2Rmn9t+XgCBcsbWvfrzK3zCEygl+KiY0XPg==" saltValue="7iFqvcShbM8GAqZu4fqXNQ==" spinCount="100000" sheet="1" objects="1" scenarios="1"/>
  <mergeCells count="12">
    <mergeCell ref="B52:G52"/>
    <mergeCell ref="A55:B55"/>
    <mergeCell ref="A32:A33"/>
    <mergeCell ref="E32:E33"/>
    <mergeCell ref="A20:A28"/>
    <mergeCell ref="E20:E28"/>
    <mergeCell ref="A34:A46"/>
    <mergeCell ref="E34:E46"/>
    <mergeCell ref="A8:A13"/>
    <mergeCell ref="E8:E13"/>
    <mergeCell ref="A16:A17"/>
    <mergeCell ref="E16:E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DMS0002</dc:creator>
  <cp:lastModifiedBy>MSC08300</cp:lastModifiedBy>
  <dcterms:created xsi:type="dcterms:W3CDTF">2026-03-16T10:09:00Z</dcterms:created>
  <dcterms:modified xsi:type="dcterms:W3CDTF">2026-06-15T11:26:45Z</dcterms:modified>
</cp:coreProperties>
</file>