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U:\DIVISIONES\O-RG-CONTRATACION_COMPRAS\LICITACIONES 2026\MATERIAL DE OFICINA Y FERRETERIA\01- BPM\"/>
    </mc:Choice>
  </mc:AlternateContent>
  <xr:revisionPtr revIDLastSave="0" documentId="13_ncr:1_{75F2885D-CC1B-4B48-BF53-7000A29E388F}" xr6:coauthVersionLast="47" xr6:coauthVersionMax="47" xr10:uidLastSave="{00000000-0000-0000-0000-000000000000}"/>
  <bookViews>
    <workbookView xWindow="-120" yWindow="-120" windowWidth="29040" windowHeight="15840" xr2:uid="{CAD08802-D5EA-4201-B4E1-D42EF7DCCC55}"/>
  </bookViews>
  <sheets>
    <sheet name="Detalle oferta económica Lote 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4" i="1" l="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3" i="1"/>
  <c r="H101" i="1" l="1"/>
  <c r="H103" i="1" s="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98" i="1" l="1"/>
  <c r="H105" i="1" s="1"/>
  <c r="H107" i="1" l="1"/>
  <c r="H109" i="1" s="1"/>
  <c r="I109" i="1" s="1"/>
  <c r="I105" i="1"/>
</calcChain>
</file>

<file path=xl/sharedStrings.xml><?xml version="1.0" encoding="utf-8"?>
<sst xmlns="http://schemas.openxmlformats.org/spreadsheetml/2006/main" count="173" uniqueCount="150">
  <si>
    <t>REF</t>
  </si>
  <si>
    <t>Producto</t>
  </si>
  <si>
    <t xml:space="preserve">Previsión unidades consumo periodo inicial contrato                     (1 año) </t>
  </si>
  <si>
    <t>Precio máximo unitario                          (Sin IVA)</t>
  </si>
  <si>
    <r>
      <t xml:space="preserve">Precio unitario </t>
    </r>
    <r>
      <rPr>
        <b/>
        <sz val="11"/>
        <color rgb="FF0070C0"/>
        <rFont val="Calibri"/>
        <family val="2"/>
        <scheme val="minor"/>
      </rPr>
      <t>OFERTADO</t>
    </r>
    <r>
      <rPr>
        <b/>
        <sz val="11"/>
        <color theme="1"/>
        <rFont val="Calibri"/>
        <family val="2"/>
        <scheme val="minor"/>
      </rPr>
      <t xml:space="preserve">                           (Sin IVA)</t>
    </r>
  </si>
  <si>
    <r>
      <t xml:space="preserve">TOTAL OFERTA ECONÓMICA                 (Sin IVA)                                    (Previsión unidades consumo periodo inicial contrato (1 año)  * Precio unitario </t>
    </r>
    <r>
      <rPr>
        <b/>
        <sz val="11"/>
        <color rgb="FF0070C0"/>
        <rFont val="Calibri"/>
        <family val="2"/>
        <scheme val="minor"/>
      </rPr>
      <t>OFERTADO</t>
    </r>
    <r>
      <rPr>
        <b/>
        <sz val="11"/>
        <color theme="1"/>
        <rFont val="Calibri"/>
        <family val="2"/>
        <scheme val="minor"/>
      </rPr>
      <t xml:space="preserve"> (Sin IVA))</t>
    </r>
  </si>
  <si>
    <t>Alargo con cable 1,5m</t>
  </si>
  <si>
    <t>Alargo con cable 3m</t>
  </si>
  <si>
    <t>ALCDU</t>
  </si>
  <si>
    <t>Alcachofa ducha</t>
  </si>
  <si>
    <t>ORGCAB</t>
  </si>
  <si>
    <t>Aplicador para Organizador de cables</t>
  </si>
  <si>
    <t>Atomizador hembra</t>
  </si>
  <si>
    <t>Atomizador macho</t>
  </si>
  <si>
    <t>BCINFIJ</t>
  </si>
  <si>
    <t>Barrera de cinta fija</t>
  </si>
  <si>
    <t>Base aerea goma hembra</t>
  </si>
  <si>
    <t>Base aérea goma macho</t>
  </si>
  <si>
    <t>Base enchufe</t>
  </si>
  <si>
    <t>Bombilla  PL-36W</t>
  </si>
  <si>
    <t>Bombilla Led 8W</t>
  </si>
  <si>
    <t>Bombilla Led Mate</t>
  </si>
  <si>
    <t>Bombilla Pl 16w</t>
  </si>
  <si>
    <t>Bombilla Pl 18w</t>
  </si>
  <si>
    <t>Bombilla Pl 24w</t>
  </si>
  <si>
    <t>Bombilla pl 26w</t>
  </si>
  <si>
    <t>Bridas 3,6 Blancas</t>
  </si>
  <si>
    <t>Bridas 3,6 Negras</t>
  </si>
  <si>
    <t>Bridas 4,8 blancas</t>
  </si>
  <si>
    <t>Bridas 4,8 Negras</t>
  </si>
  <si>
    <t>Brocas</t>
  </si>
  <si>
    <t>BUES3</t>
  </si>
  <si>
    <t>Burlete espuma</t>
  </si>
  <si>
    <t>Buzones blancos</t>
  </si>
  <si>
    <t>Cable manguera 3x1,5mm</t>
  </si>
  <si>
    <t>Cable manguera 3x2,5mm</t>
  </si>
  <si>
    <t>Cable RJ45 10 m</t>
  </si>
  <si>
    <t>RJ453</t>
  </si>
  <si>
    <t>Cable RJ45 3m</t>
  </si>
  <si>
    <t>Cable RJ45 5m</t>
  </si>
  <si>
    <t>Cadena Genovesa</t>
  </si>
  <si>
    <t>CAJALAPI</t>
  </si>
  <si>
    <t>Cajetines almacenaje apilable</t>
  </si>
  <si>
    <t>CALHO</t>
  </si>
  <si>
    <t>Calefactor Horizontal</t>
  </si>
  <si>
    <t>Candado</t>
  </si>
  <si>
    <t>Candado Arco</t>
  </si>
  <si>
    <t>CARPI8</t>
  </si>
  <si>
    <t>Cargador pilas</t>
  </si>
  <si>
    <t>Carretilla transporte plegable 200KG</t>
  </si>
  <si>
    <t>Carrito plegable</t>
  </si>
  <si>
    <t>CARDISTCO</t>
  </si>
  <si>
    <t>Carro distribución de correo</t>
  </si>
  <si>
    <t>Carro plataforma</t>
  </si>
  <si>
    <t>PEGOLAND</t>
  </si>
  <si>
    <t>Cemento cola gris</t>
  </si>
  <si>
    <t>CAPAPROMPT</t>
  </si>
  <si>
    <t xml:space="preserve">Cemento rápido </t>
  </si>
  <si>
    <t>Cerradura ventana</t>
  </si>
  <si>
    <t>Cinta adhesiva térmica</t>
  </si>
  <si>
    <t>Cinta aluminio 50 mts</t>
  </si>
  <si>
    <t xml:space="preserve">Cinta antideslizante adhesiva  </t>
  </si>
  <si>
    <t>Cinta doble cara</t>
  </si>
  <si>
    <t>CM5M</t>
  </si>
  <si>
    <t>Cinta metrica</t>
  </si>
  <si>
    <t>CLEN48</t>
  </si>
  <si>
    <t>Clavijas enchufe</t>
  </si>
  <si>
    <t>Cloro</t>
  </si>
  <si>
    <t>Desatascador</t>
  </si>
  <si>
    <t>Escalera plegable de 470 mm altura</t>
  </si>
  <si>
    <t>Escarela plegable 740mm altura</t>
  </si>
  <si>
    <t>IBERYOLA</t>
  </si>
  <si>
    <t xml:space="preserve">Escayola </t>
  </si>
  <si>
    <t>Flexo ducha</t>
  </si>
  <si>
    <t>Foco redondo 210mm</t>
  </si>
  <si>
    <t>FRED230</t>
  </si>
  <si>
    <t>Foco redondo 230mm</t>
  </si>
  <si>
    <t xml:space="preserve">Grifería monomando cocina </t>
  </si>
  <si>
    <t>Grifería monomando ducha</t>
  </si>
  <si>
    <t>Grifo lavabo</t>
  </si>
  <si>
    <t>Guantes sujección muñeca protecciones</t>
  </si>
  <si>
    <t>h750</t>
  </si>
  <si>
    <t>Herbicida</t>
  </si>
  <si>
    <t>Luces emergencia  110 x 210 x 41mm</t>
  </si>
  <si>
    <t>LEDAIN1</t>
  </si>
  <si>
    <t>Luces emergencia 330X95X67 mm</t>
  </si>
  <si>
    <t>LMDAYN2</t>
  </si>
  <si>
    <t>Luminaria Emergencia LED</t>
  </si>
  <si>
    <t>Malla electrosoldada</t>
  </si>
  <si>
    <t>MAG15</t>
  </si>
  <si>
    <t>Manguera Agua</t>
  </si>
  <si>
    <t>Marco luz emergencia  330X95X67 mm</t>
  </si>
  <si>
    <t>Marco Luz Emergencia 11X22X5mm</t>
  </si>
  <si>
    <t>LU60</t>
  </si>
  <si>
    <t xml:space="preserve">Pantalla cuadrada </t>
  </si>
  <si>
    <t>Pantalla cuadrada potenciometro</t>
  </si>
  <si>
    <t>PANT 60x60 R SW</t>
  </si>
  <si>
    <t>Pantalla cuadrada switch</t>
  </si>
  <si>
    <t>PDELCO</t>
  </si>
  <si>
    <t>Postes delimitadores con correa</t>
  </si>
  <si>
    <t>ORB178012</t>
  </si>
  <si>
    <t>Programador Astronomico</t>
  </si>
  <si>
    <t>OB171912N</t>
  </si>
  <si>
    <t>Programador Horario</t>
  </si>
  <si>
    <t>78-934/2</t>
  </si>
  <si>
    <t>Protector parking</t>
  </si>
  <si>
    <t>RADAC</t>
  </si>
  <si>
    <t>Radiador Aceite</t>
  </si>
  <si>
    <t>Recipiente apilable reutilizable con tapa abatible</t>
  </si>
  <si>
    <t>Regletas corriente 3 enchufes</t>
  </si>
  <si>
    <t>Regletas corriente 6 enchufes</t>
  </si>
  <si>
    <t>ST280</t>
  </si>
  <si>
    <t>Silicona translucida</t>
  </si>
  <si>
    <t>SU280</t>
  </si>
  <si>
    <t>Silicona universal blanca</t>
  </si>
  <si>
    <t>Termo 50 lts</t>
  </si>
  <si>
    <t>Termo 80 lts</t>
  </si>
  <si>
    <t>Tornillo chapa punta broca 3,5x16</t>
  </si>
  <si>
    <t>Tornillo chapa punta broca 3,9x13</t>
  </si>
  <si>
    <t>Tubo led 1200mm</t>
  </si>
  <si>
    <t>Tubo led 1500mm</t>
  </si>
  <si>
    <t>Tubo led 600mm</t>
  </si>
  <si>
    <t>Tubo recogecable espiral (rollos)</t>
  </si>
  <si>
    <t>TRECAB</t>
  </si>
  <si>
    <t>Tubo recogecables transparente (rollos)</t>
  </si>
  <si>
    <t>Tubos Fluorescentes  14W</t>
  </si>
  <si>
    <t>TBF-24W</t>
  </si>
  <si>
    <t>Tubos fluorescentes 24W</t>
  </si>
  <si>
    <t>VPI</t>
  </si>
  <si>
    <t>Ventilador de pie</t>
  </si>
  <si>
    <t>PROYALMAX</t>
  </si>
  <si>
    <t>Yeso</t>
  </si>
  <si>
    <r>
      <t>Total importe productos ofertado (SIN IVA)</t>
    </r>
    <r>
      <rPr>
        <b/>
        <sz val="10"/>
        <color rgb="FF0070C0"/>
        <rFont val="Calibri"/>
        <family val="2"/>
        <scheme val="minor"/>
      </rPr>
      <t xml:space="preserve"> (a)</t>
    </r>
  </si>
  <si>
    <t>PORTES (ÚNICAMENTE APLICABLES A PEDIDOS INFERIORES A 50 € IVA EXCLUIDO)</t>
  </si>
  <si>
    <t>Precio máximo unitario por porte                          (Sin IVA)</t>
  </si>
  <si>
    <r>
      <t xml:space="preserve">Precio unitario </t>
    </r>
    <r>
      <rPr>
        <b/>
        <sz val="10"/>
        <color rgb="FF0070C0"/>
        <rFont val="Calibri"/>
        <family val="2"/>
        <scheme val="minor"/>
      </rPr>
      <t>ofertado</t>
    </r>
    <r>
      <rPr>
        <b/>
        <sz val="10"/>
        <color theme="1"/>
        <rFont val="Calibri"/>
        <family val="2"/>
        <scheme val="minor"/>
      </rPr>
      <t xml:space="preserve"> por porte                          (Sin IVA)</t>
    </r>
  </si>
  <si>
    <r>
      <t xml:space="preserve">Importe </t>
    </r>
    <r>
      <rPr>
        <b/>
        <sz val="10"/>
        <color rgb="FF0070C0"/>
        <rFont val="Calibri"/>
        <family val="2"/>
        <scheme val="minor"/>
      </rPr>
      <t>ofertado</t>
    </r>
    <r>
      <rPr>
        <b/>
        <sz val="10"/>
        <rFont val="Calibri"/>
        <family val="2"/>
        <scheme val="minor"/>
      </rPr>
      <t xml:space="preserve">                                 (Sin IVA)                                                   (previsión nº pedidos inferiores a 50 € período inicial contrato (1 año) (Sin IVA) * precio unitario </t>
    </r>
    <r>
      <rPr>
        <b/>
        <sz val="10"/>
        <color rgb="FF0070C0"/>
        <rFont val="Calibri"/>
        <family val="2"/>
        <scheme val="minor"/>
      </rPr>
      <t>ofertado</t>
    </r>
    <r>
      <rPr>
        <b/>
        <sz val="10"/>
        <rFont val="Calibri"/>
        <family val="2"/>
        <scheme val="minor"/>
      </rPr>
      <t xml:space="preserve"> por porte  (Sin IVA)</t>
    </r>
  </si>
  <si>
    <t>PORTES</t>
  </si>
  <si>
    <r>
      <t>Total importe portes ofertado (SIN IVA)</t>
    </r>
    <r>
      <rPr>
        <b/>
        <sz val="10"/>
        <color rgb="FF0070C0"/>
        <rFont val="Calibri"/>
        <family val="2"/>
        <scheme val="minor"/>
      </rPr>
      <t xml:space="preserve"> (b)</t>
    </r>
  </si>
  <si>
    <t>IVA (21%)</t>
  </si>
  <si>
    <t>TOTAL OFERTA ECONÓMICA  (IVA INCLUIDO)</t>
  </si>
  <si>
    <t>ofertado (IVA no Incluido). Dichos importes deberán tener un máximo de 2 posiciones decimales.</t>
  </si>
  <si>
    <t>Codigo</t>
  </si>
  <si>
    <t>Únicamente se deberán rellenar las celdas de la columna G, que se corresponderán respectivamente con el importe unitario</t>
  </si>
  <si>
    <t xml:space="preserve">Previsión nº pedidos inferiores a 50 € periodo inicial contrato (1 año)       </t>
  </si>
  <si>
    <r>
      <t xml:space="preserve">TOTAL OFERTA ECONÓMICA  (IVA NO INCLUIDO) </t>
    </r>
    <r>
      <rPr>
        <b/>
        <sz val="10"/>
        <color rgb="FF0070C0"/>
        <rFont val="Calibri"/>
        <family val="2"/>
        <scheme val="minor"/>
      </rPr>
      <t xml:space="preserve">(a+b) </t>
    </r>
    <r>
      <rPr>
        <b/>
        <sz val="10"/>
        <color theme="1"/>
        <rFont val="Calibri"/>
        <family val="2"/>
        <scheme val="minor"/>
      </rPr>
      <t xml:space="preserve">(Suma de </t>
    </r>
    <r>
      <rPr>
        <b/>
        <i/>
        <sz val="10"/>
        <color theme="1"/>
        <rFont val="Calibri"/>
        <family val="2"/>
        <scheme val="minor"/>
      </rPr>
      <t>"Total importe productos ofertado (SIN IVA)</t>
    </r>
    <r>
      <rPr>
        <b/>
        <i/>
        <sz val="10"/>
        <color rgb="FF0070C0"/>
        <rFont val="Calibri"/>
        <family val="2"/>
        <scheme val="minor"/>
      </rPr>
      <t xml:space="preserve"> (a)</t>
    </r>
    <r>
      <rPr>
        <b/>
        <i/>
        <sz val="10"/>
        <color theme="1"/>
        <rFont val="Calibri"/>
        <family val="2"/>
        <scheme val="minor"/>
      </rPr>
      <t>"</t>
    </r>
    <r>
      <rPr>
        <b/>
        <sz val="10"/>
        <color theme="1"/>
        <rFont val="Calibri"/>
        <family val="2"/>
        <scheme val="minor"/>
      </rPr>
      <t xml:space="preserve"> y </t>
    </r>
    <r>
      <rPr>
        <b/>
        <i/>
        <sz val="10"/>
        <color theme="1"/>
        <rFont val="Calibri"/>
        <family val="2"/>
        <scheme val="minor"/>
      </rPr>
      <t xml:space="preserve">"Total importe portes ofertado (SIN IVA) </t>
    </r>
    <r>
      <rPr>
        <b/>
        <i/>
        <sz val="10"/>
        <color rgb="FF0070C0"/>
        <rFont val="Calibri"/>
        <family val="2"/>
        <scheme val="minor"/>
      </rPr>
      <t>(b)</t>
    </r>
    <r>
      <rPr>
        <b/>
        <i/>
        <sz val="10"/>
        <color theme="1"/>
        <rFont val="Calibri"/>
        <family val="2"/>
        <scheme val="minor"/>
      </rPr>
      <t>"</t>
    </r>
    <r>
      <rPr>
        <b/>
        <sz val="10"/>
        <color theme="1"/>
        <rFont val="Calibri"/>
        <family val="2"/>
        <scheme val="minor"/>
      </rPr>
      <t>)</t>
    </r>
  </si>
  <si>
    <t xml:space="preserve">En caso de ofertar en el formulario de oferta técnica objetiva (Sobre electrónico C) que no se cobrarán portes, independientemente del importe mínimo de pedido, se deberá indicar en el apartado Portes, del presente archivo excel como en el “Formulario de oferta económica (Sobre electrónico C) “, el importe 0€ o dejarlo en blanco para que no sume importe en la oferta económica sin IVA. </t>
  </si>
  <si>
    <t>En caso de contradicción, prevalecerá lo indicado en el “Formulario de oferta técnica objetiva (Sobre electrónico C)” y se adecuará la oferta económica presentada modificando el precio unitario por porte ofertado, modificando a 0 euros.</t>
  </si>
  <si>
    <t>Se deberá presentar oferta a todos los elementos. En caso de no presentar oferta a todos lo elementos, la propuesta será RECHAZADA.</t>
  </si>
  <si>
    <t>En caso de ofertar en el formulario de oferta técnica objetiva (Sobre electrónico C) que no se cobrarán portes, independientemente del importe mínimo de pedido, se deberá indicar en el apartado Portes, del presente archivo excel como en el “Formulario de oferta económica (Sobre electrónico C) “, el importe 0€ o dejarlo en blanco para que no sume importe en la oferta económica sin IVA.                                                                                                                                                                                                                  En caso de contradicción, prevalecerá lo indicado en el “Formulario de oferta técnica objetiva (Sobre electrónico C)” y se adecuará la oferta económica presentada modificando el precio unitario por porte ofertado, modificando a 0 euros.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</si>
</sst>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7" x14ac:knownFonts="1">
    <font>
      <sz val="11"/>
      <color theme="1"/>
      <name val="Calibri"/>
      <family val="2"/>
      <scheme val="minor"/>
    </font>
    <font>
      <b/>
      <sz val="11"/>
      <color theme="1"/>
      <name val="Calibri"/>
      <family val="2"/>
      <scheme val="minor"/>
    </font>
    <font>
      <b/>
      <sz val="11"/>
      <color rgb="FF0070C0"/>
      <name val="Calibri"/>
      <family val="2"/>
      <scheme val="minor"/>
    </font>
    <font>
      <sz val="9"/>
      <color theme="1"/>
      <name val="Arial"/>
      <family val="2"/>
    </font>
    <font>
      <sz val="12"/>
      <color theme="1"/>
      <name val="Calibri"/>
      <family val="2"/>
      <scheme val="minor"/>
    </font>
    <font>
      <sz val="9"/>
      <color rgb="FF000000"/>
      <name val="Arial"/>
      <family val="2"/>
    </font>
    <font>
      <sz val="12"/>
      <color rgb="FF000000"/>
      <name val="Calibri"/>
      <family val="2"/>
    </font>
    <font>
      <sz val="9"/>
      <name val="Arial"/>
      <family val="2"/>
    </font>
    <font>
      <b/>
      <sz val="10"/>
      <color theme="1"/>
      <name val="Calibri"/>
      <family val="2"/>
      <scheme val="minor"/>
    </font>
    <font>
      <b/>
      <sz val="10"/>
      <color rgb="FF0070C0"/>
      <name val="Calibri"/>
      <family val="2"/>
      <scheme val="minor"/>
    </font>
    <font>
      <sz val="10"/>
      <name val="Arial"/>
      <family val="2"/>
    </font>
    <font>
      <b/>
      <sz val="10"/>
      <name val="Calibri"/>
      <family val="2"/>
      <scheme val="minor"/>
    </font>
    <font>
      <sz val="10"/>
      <name val="Calibri"/>
      <family val="2"/>
      <scheme val="minor"/>
    </font>
    <font>
      <sz val="10"/>
      <color theme="1"/>
      <name val="Calibri"/>
      <family val="2"/>
      <scheme val="minor"/>
    </font>
    <font>
      <b/>
      <i/>
      <sz val="10"/>
      <color theme="1"/>
      <name val="Calibri"/>
      <family val="2"/>
      <scheme val="minor"/>
    </font>
    <font>
      <b/>
      <i/>
      <sz val="10"/>
      <color rgb="FF0070C0"/>
      <name val="Calibri"/>
      <family val="2"/>
      <scheme val="minor"/>
    </font>
    <font>
      <sz val="11"/>
      <color rgb="FFFF000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0" fillId="0" borderId="0"/>
  </cellStyleXfs>
  <cellXfs count="66">
    <xf numFmtId="0" fontId="0" fillId="0" borderId="0" xfId="0"/>
    <xf numFmtId="0" fontId="0" fillId="3" borderId="0" xfId="0" applyFill="1"/>
    <xf numFmtId="164" fontId="13" fillId="0" borderId="12" xfId="0" applyNumberFormat="1" applyFont="1" applyBorder="1" applyAlignment="1" applyProtection="1">
      <alignment horizontal="right" vertical="center"/>
      <protection locked="0"/>
    </xf>
    <xf numFmtId="0" fontId="16" fillId="3" borderId="0" xfId="0" applyFont="1" applyFill="1"/>
    <xf numFmtId="0" fontId="0" fillId="3" borderId="0" xfId="0" applyFill="1" applyAlignment="1">
      <alignment vertical="top"/>
    </xf>
    <xf numFmtId="0" fontId="1" fillId="2" borderId="1" xfId="0" applyFont="1" applyFill="1" applyBorder="1" applyAlignment="1" applyProtection="1">
      <alignment horizontal="center" vertical="center" wrapText="1"/>
    </xf>
    <xf numFmtId="0" fontId="3" fillId="0" borderId="16" xfId="0" applyFont="1" applyBorder="1" applyAlignment="1" applyProtection="1">
      <alignment horizontal="center" vertical="center"/>
    </xf>
    <xf numFmtId="0" fontId="4" fillId="0" borderId="17" xfId="0" applyFont="1" applyBorder="1" applyAlignment="1" applyProtection="1">
      <alignment horizontal="left" vertical="center" wrapText="1"/>
    </xf>
    <xf numFmtId="0" fontId="5" fillId="0" borderId="17" xfId="0" applyFont="1" applyBorder="1" applyAlignment="1" applyProtection="1">
      <alignment vertical="center"/>
    </xf>
    <xf numFmtId="0" fontId="3" fillId="0" borderId="17" xfId="0" applyFont="1" applyBorder="1" applyAlignment="1" applyProtection="1">
      <alignment horizontal="center" vertical="center"/>
    </xf>
    <xf numFmtId="164" fontId="0" fillId="0" borderId="17" xfId="0" applyNumberFormat="1" applyBorder="1" applyProtection="1"/>
    <xf numFmtId="44" fontId="0" fillId="0" borderId="4" xfId="0" applyNumberFormat="1" applyBorder="1" applyAlignment="1" applyProtection="1">
      <alignment vertical="center"/>
    </xf>
    <xf numFmtId="0" fontId="3" fillId="0" borderId="2" xfId="0" applyFont="1" applyBorder="1" applyAlignment="1" applyProtection="1">
      <alignment horizontal="center" vertical="center"/>
    </xf>
    <xf numFmtId="0" fontId="6" fillId="0" borderId="3" xfId="0" applyFont="1" applyBorder="1" applyAlignment="1" applyProtection="1">
      <alignment vertical="center"/>
    </xf>
    <xf numFmtId="0" fontId="5" fillId="0" borderId="3" xfId="0" applyFont="1" applyBorder="1" applyAlignment="1" applyProtection="1">
      <alignment vertical="center"/>
    </xf>
    <xf numFmtId="0" fontId="3" fillId="0" borderId="3" xfId="0" applyFont="1" applyBorder="1" applyAlignment="1" applyProtection="1">
      <alignment horizontal="center" vertical="center"/>
    </xf>
    <xf numFmtId="164" fontId="0" fillId="0" borderId="3" xfId="0" applyNumberFormat="1" applyBorder="1" applyProtection="1"/>
    <xf numFmtId="44" fontId="0" fillId="0" borderId="5" xfId="0" applyNumberFormat="1" applyBorder="1" applyAlignment="1" applyProtection="1">
      <alignment vertical="center"/>
    </xf>
    <xf numFmtId="0" fontId="4" fillId="0" borderId="3" xfId="0" applyFont="1" applyBorder="1" applyAlignment="1" applyProtection="1">
      <alignment horizontal="center" vertical="center" wrapText="1"/>
    </xf>
    <xf numFmtId="0" fontId="7" fillId="0" borderId="3" xfId="0" applyFont="1" applyBorder="1" applyAlignment="1" applyProtection="1">
      <alignment horizontal="left" vertical="center"/>
    </xf>
    <xf numFmtId="0" fontId="4" fillId="0" borderId="6" xfId="0" applyFont="1" applyBorder="1" applyAlignment="1" applyProtection="1">
      <alignment horizontal="center" vertical="center" wrapText="1"/>
    </xf>
    <xf numFmtId="0" fontId="3" fillId="0" borderId="3" xfId="0" applyFont="1" applyBorder="1" applyAlignment="1" applyProtection="1">
      <alignment horizontal="left" vertical="center"/>
    </xf>
    <xf numFmtId="44" fontId="0" fillId="3" borderId="5" xfId="0" applyNumberFormat="1" applyFill="1" applyBorder="1" applyAlignment="1" applyProtection="1">
      <alignment vertical="center"/>
    </xf>
    <xf numFmtId="0" fontId="7" fillId="0" borderId="7" xfId="0" applyFont="1" applyBorder="1" applyAlignment="1" applyProtection="1">
      <alignment horizontal="left" vertical="center"/>
    </xf>
    <xf numFmtId="0" fontId="3" fillId="0" borderId="7" xfId="0" applyFont="1" applyBorder="1" applyAlignment="1" applyProtection="1">
      <alignment horizontal="center" vertical="center"/>
    </xf>
    <xf numFmtId="164" fontId="0" fillId="0" borderId="7" xfId="0" applyNumberFormat="1" applyBorder="1" applyProtection="1"/>
    <xf numFmtId="44" fontId="0" fillId="3" borderId="8" xfId="0" applyNumberFormat="1" applyFill="1" applyBorder="1" applyAlignment="1" applyProtection="1">
      <alignment vertical="center"/>
    </xf>
    <xf numFmtId="0" fontId="3" fillId="0" borderId="18" xfId="0" applyFont="1" applyBorder="1" applyAlignment="1" applyProtection="1">
      <alignment horizontal="center" vertical="center"/>
    </xf>
    <xf numFmtId="0" fontId="4" fillId="0" borderId="19" xfId="0" applyFont="1" applyBorder="1" applyAlignment="1" applyProtection="1">
      <alignment horizontal="center" vertical="center" wrapText="1"/>
    </xf>
    <xf numFmtId="0" fontId="7" fillId="0" borderId="19" xfId="0" applyFont="1" applyBorder="1" applyAlignment="1" applyProtection="1">
      <alignment horizontal="left" vertical="center"/>
    </xf>
    <xf numFmtId="0" fontId="3" fillId="0" borderId="19" xfId="0" applyFont="1" applyBorder="1" applyAlignment="1" applyProtection="1">
      <alignment horizontal="center" vertical="center"/>
    </xf>
    <xf numFmtId="164" fontId="0" fillId="0" borderId="19" xfId="0" applyNumberFormat="1" applyBorder="1" applyProtection="1"/>
    <xf numFmtId="44" fontId="0" fillId="3" borderId="20" xfId="0" applyNumberFormat="1" applyFill="1" applyBorder="1" applyAlignment="1" applyProtection="1">
      <alignment vertical="center"/>
    </xf>
    <xf numFmtId="0" fontId="3" fillId="3" borderId="0" xfId="0" applyFont="1" applyFill="1" applyAlignment="1" applyProtection="1">
      <alignment horizontal="center" vertical="center"/>
    </xf>
    <xf numFmtId="0" fontId="5" fillId="3" borderId="0" xfId="0" applyFont="1" applyFill="1" applyAlignment="1" applyProtection="1">
      <alignment vertical="center"/>
    </xf>
    <xf numFmtId="164" fontId="0" fillId="3" borderId="0" xfId="0" applyNumberFormat="1" applyFill="1" applyProtection="1"/>
    <xf numFmtId="44" fontId="0" fillId="3" borderId="0" xfId="0" applyNumberFormat="1" applyFill="1" applyAlignment="1" applyProtection="1">
      <alignment vertical="center"/>
    </xf>
    <xf numFmtId="0" fontId="0" fillId="3" borderId="0" xfId="0" applyFill="1" applyProtection="1"/>
    <xf numFmtId="0" fontId="8" fillId="0" borderId="0" xfId="0" applyFont="1" applyAlignment="1" applyProtection="1">
      <alignment vertical="center"/>
    </xf>
    <xf numFmtId="0" fontId="0" fillId="0" borderId="0" xfId="0" applyProtection="1"/>
    <xf numFmtId="164" fontId="1" fillId="0" borderId="1" xfId="0" applyNumberFormat="1" applyFont="1" applyBorder="1" applyAlignment="1" applyProtection="1">
      <alignment vertical="center" wrapText="1"/>
    </xf>
    <xf numFmtId="0" fontId="8" fillId="2" borderId="12"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0" fontId="11" fillId="2" borderId="11" xfId="1" applyFont="1" applyFill="1" applyBorder="1" applyAlignment="1" applyProtection="1">
      <alignment horizontal="center" vertical="center" wrapText="1"/>
    </xf>
    <xf numFmtId="3" fontId="12" fillId="0" borderId="15" xfId="1" applyNumberFormat="1" applyFont="1" applyBorder="1" applyAlignment="1" applyProtection="1">
      <alignment horizontal="center" vertical="center"/>
    </xf>
    <xf numFmtId="164" fontId="13" fillId="0" borderId="10" xfId="0" applyNumberFormat="1" applyFont="1" applyBorder="1" applyAlignment="1" applyProtection="1">
      <alignment horizontal="right" vertical="center"/>
    </xf>
    <xf numFmtId="164" fontId="12" fillId="0" borderId="13" xfId="0" applyNumberFormat="1" applyFont="1" applyBorder="1" applyAlignment="1" applyProtection="1">
      <alignment horizontal="right" vertical="center"/>
    </xf>
    <xf numFmtId="0" fontId="13" fillId="0" borderId="0" xfId="0" applyFont="1" applyAlignment="1" applyProtection="1">
      <alignment vertical="center"/>
    </xf>
    <xf numFmtId="0" fontId="13" fillId="0" borderId="14" xfId="0" applyFont="1" applyBorder="1" applyAlignment="1" applyProtection="1">
      <alignment vertical="center"/>
    </xf>
    <xf numFmtId="164" fontId="1" fillId="0" borderId="1" xfId="0" applyNumberFormat="1" applyFont="1" applyBorder="1" applyAlignment="1" applyProtection="1">
      <alignment horizontal="right" vertical="center"/>
    </xf>
    <xf numFmtId="0" fontId="1" fillId="3" borderId="0" xfId="0" applyFont="1" applyFill="1" applyProtection="1"/>
    <xf numFmtId="164" fontId="1" fillId="3" borderId="1" xfId="0" applyNumberFormat="1" applyFont="1" applyFill="1" applyBorder="1" applyProtection="1"/>
    <xf numFmtId="0" fontId="8" fillId="3" borderId="0" xfId="0" applyFont="1" applyFill="1" applyBorder="1" applyAlignment="1" applyProtection="1">
      <alignment horizontal="center" vertical="center" wrapText="1"/>
    </xf>
    <xf numFmtId="164" fontId="1" fillId="3" borderId="0" xfId="0" applyNumberFormat="1" applyFont="1" applyFill="1" applyBorder="1" applyProtection="1"/>
    <xf numFmtId="0" fontId="0" fillId="3" borderId="0" xfId="0" applyFill="1" applyAlignment="1" applyProtection="1">
      <alignment vertical="top"/>
    </xf>
    <xf numFmtId="164" fontId="0" fillId="0" borderId="17" xfId="0" applyNumberFormat="1" applyBorder="1" applyProtection="1">
      <protection locked="0"/>
    </xf>
    <xf numFmtId="164" fontId="0" fillId="0" borderId="3" xfId="0" applyNumberFormat="1" applyBorder="1" applyProtection="1">
      <protection locked="0"/>
    </xf>
    <xf numFmtId="164" fontId="0" fillId="0" borderId="7" xfId="0" applyNumberFormat="1" applyBorder="1" applyProtection="1">
      <protection locked="0"/>
    </xf>
    <xf numFmtId="164" fontId="0" fillId="0" borderId="19" xfId="0" applyNumberFormat="1" applyBorder="1" applyProtection="1">
      <protection locked="0"/>
    </xf>
    <xf numFmtId="0" fontId="8" fillId="2" borderId="9" xfId="0" applyFont="1" applyFill="1" applyBorder="1" applyAlignment="1" applyProtection="1">
      <alignment horizontal="center" vertical="center" wrapText="1"/>
    </xf>
    <xf numFmtId="0" fontId="8" fillId="2" borderId="15"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12" fillId="0" borderId="9" xfId="1" applyFont="1" applyBorder="1" applyAlignment="1" applyProtection="1">
      <alignment horizontal="center" vertical="center" wrapText="1"/>
    </xf>
    <xf numFmtId="0" fontId="12" fillId="0" borderId="15" xfId="1" applyFont="1" applyBorder="1" applyAlignment="1" applyProtection="1">
      <alignment horizontal="center" vertical="center" wrapText="1"/>
    </xf>
    <xf numFmtId="0" fontId="12" fillId="0" borderId="11" xfId="1" applyFont="1" applyBorder="1" applyAlignment="1" applyProtection="1">
      <alignment horizontal="center" vertical="center" wrapText="1"/>
    </xf>
    <xf numFmtId="0" fontId="1" fillId="3" borderId="0" xfId="0" applyFont="1" applyFill="1" applyAlignment="1" applyProtection="1">
      <alignment horizontal="left" vertical="top" wrapText="1"/>
    </xf>
  </cellXfs>
  <cellStyles count="2">
    <cellStyle name="Normal" xfId="0" builtinId="0"/>
    <cellStyle name="Normal 5" xfId="1" xr:uid="{C0A59CA8-BF38-4EE7-9A6B-E0623C7F973C}"/>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124AB-E1EF-46D9-B8E2-E52190E67600}">
  <dimension ref="A1:W159"/>
  <sheetViews>
    <sheetView tabSelected="1" topLeftCell="A85" workbookViewId="0">
      <selection activeCell="H96" sqref="H96"/>
    </sheetView>
  </sheetViews>
  <sheetFormatPr baseColWidth="10" defaultRowHeight="15" x14ac:dyDescent="0.25"/>
  <cols>
    <col min="1" max="1" width="15.7109375" style="1" customWidth="1"/>
    <col min="3" max="3" width="21.85546875" bestFit="1" customWidth="1"/>
    <col min="4" max="4" width="64.5703125" bestFit="1" customWidth="1"/>
    <col min="5" max="5" width="17.140625" customWidth="1"/>
    <col min="6" max="6" width="15" customWidth="1"/>
    <col min="7" max="7" width="15.85546875" customWidth="1"/>
    <col min="8" max="8" width="28.85546875" customWidth="1"/>
    <col min="9" max="9" width="57.42578125" style="1" customWidth="1"/>
    <col min="10" max="23" width="11.42578125" style="1"/>
  </cols>
  <sheetData>
    <row r="1" spans="2:9" s="1" customFormat="1" ht="15.75" thickBot="1" x14ac:dyDescent="0.3"/>
    <row r="2" spans="2:9" ht="96.75" customHeight="1" thickBot="1" x14ac:dyDescent="0.3">
      <c r="B2" s="5" t="s">
        <v>0</v>
      </c>
      <c r="C2" s="5" t="s">
        <v>142</v>
      </c>
      <c r="D2" s="5" t="s">
        <v>1</v>
      </c>
      <c r="E2" s="5" t="s">
        <v>2</v>
      </c>
      <c r="F2" s="5" t="s">
        <v>3</v>
      </c>
      <c r="G2" s="5" t="s">
        <v>4</v>
      </c>
      <c r="H2" s="5" t="s">
        <v>5</v>
      </c>
    </row>
    <row r="3" spans="2:9" ht="15.75" x14ac:dyDescent="0.25">
      <c r="B3" s="6">
        <v>1</v>
      </c>
      <c r="C3" s="7" t="s">
        <v>6</v>
      </c>
      <c r="D3" s="8" t="s">
        <v>6</v>
      </c>
      <c r="E3" s="9">
        <v>20</v>
      </c>
      <c r="F3" s="10">
        <v>5.74</v>
      </c>
      <c r="G3" s="55"/>
      <c r="H3" s="11">
        <f>ROUND((G3*E3),2)</f>
        <v>0</v>
      </c>
      <c r="I3" s="3" t="str">
        <f>IF(G3&gt;F3,"ERROR: EL PRECIO UNITARIO OFERTADO SIN IVA ES SUPERIOR AL PRECIO MÁXIMO UNITARIO SIN IVA"," ")</f>
        <v xml:space="preserve"> </v>
      </c>
    </row>
    <row r="4" spans="2:9" ht="15.75" x14ac:dyDescent="0.25">
      <c r="B4" s="12">
        <v>2</v>
      </c>
      <c r="C4" s="13" t="s">
        <v>7</v>
      </c>
      <c r="D4" s="14" t="s">
        <v>7</v>
      </c>
      <c r="E4" s="15">
        <v>20</v>
      </c>
      <c r="F4" s="16">
        <v>10.88</v>
      </c>
      <c r="G4" s="56"/>
      <c r="H4" s="17">
        <f t="shared" ref="H4:H67" si="0">ROUND((G4*E4),2)</f>
        <v>0</v>
      </c>
      <c r="I4" s="3" t="str">
        <f t="shared" ref="I4:I67" si="1">IF(G4&gt;F4,"ERROR: EL PRECIO UNITARIO OFERTADO SIN IVA ES SUPERIOR AL PRECIO MÁXIMO UNITARIO SIN IVA"," ")</f>
        <v xml:space="preserve"> </v>
      </c>
    </row>
    <row r="5" spans="2:9" ht="15.75" x14ac:dyDescent="0.25">
      <c r="B5" s="12">
        <v>3</v>
      </c>
      <c r="C5" s="18" t="s">
        <v>8</v>
      </c>
      <c r="D5" s="19" t="s">
        <v>9</v>
      </c>
      <c r="E5" s="15">
        <v>1</v>
      </c>
      <c r="F5" s="16">
        <v>15.04</v>
      </c>
      <c r="G5" s="56"/>
      <c r="H5" s="17">
        <f t="shared" si="0"/>
        <v>0</v>
      </c>
      <c r="I5" s="3" t="str">
        <f t="shared" si="1"/>
        <v xml:space="preserve"> </v>
      </c>
    </row>
    <row r="6" spans="2:9" ht="15.75" x14ac:dyDescent="0.25">
      <c r="B6" s="12">
        <v>4</v>
      </c>
      <c r="C6" s="18" t="s">
        <v>10</v>
      </c>
      <c r="D6" s="19" t="s">
        <v>11</v>
      </c>
      <c r="E6" s="15">
        <v>5</v>
      </c>
      <c r="F6" s="16">
        <v>13.64</v>
      </c>
      <c r="G6" s="56"/>
      <c r="H6" s="17">
        <f t="shared" si="0"/>
        <v>0</v>
      </c>
      <c r="I6" s="3" t="str">
        <f t="shared" si="1"/>
        <v xml:space="preserve"> </v>
      </c>
    </row>
    <row r="7" spans="2:9" ht="15.75" x14ac:dyDescent="0.25">
      <c r="B7" s="12">
        <v>5</v>
      </c>
      <c r="C7" s="18">
        <v>9623518</v>
      </c>
      <c r="D7" s="19" t="s">
        <v>12</v>
      </c>
      <c r="E7" s="15">
        <v>20</v>
      </c>
      <c r="F7" s="16">
        <v>3.26</v>
      </c>
      <c r="G7" s="56"/>
      <c r="H7" s="17">
        <f t="shared" si="0"/>
        <v>0</v>
      </c>
      <c r="I7" s="3" t="str">
        <f t="shared" si="1"/>
        <v xml:space="preserve"> </v>
      </c>
    </row>
    <row r="8" spans="2:9" ht="15.75" x14ac:dyDescent="0.25">
      <c r="B8" s="12">
        <v>6</v>
      </c>
      <c r="C8" s="18">
        <v>9623519</v>
      </c>
      <c r="D8" s="19" t="s">
        <v>13</v>
      </c>
      <c r="E8" s="15">
        <v>20</v>
      </c>
      <c r="F8" s="16">
        <v>3.26</v>
      </c>
      <c r="G8" s="56"/>
      <c r="H8" s="17">
        <f t="shared" si="0"/>
        <v>0</v>
      </c>
      <c r="I8" s="3" t="str">
        <f t="shared" si="1"/>
        <v xml:space="preserve"> </v>
      </c>
    </row>
    <row r="9" spans="2:9" ht="15.75" x14ac:dyDescent="0.25">
      <c r="B9" s="12">
        <v>7</v>
      </c>
      <c r="C9" s="18" t="s">
        <v>14</v>
      </c>
      <c r="D9" s="19" t="s">
        <v>15</v>
      </c>
      <c r="E9" s="15">
        <v>1</v>
      </c>
      <c r="F9" s="16">
        <v>70.25</v>
      </c>
      <c r="G9" s="56"/>
      <c r="H9" s="17">
        <f t="shared" si="0"/>
        <v>0</v>
      </c>
      <c r="I9" s="3" t="str">
        <f t="shared" si="1"/>
        <v xml:space="preserve"> </v>
      </c>
    </row>
    <row r="10" spans="2:9" ht="15.75" x14ac:dyDescent="0.25">
      <c r="B10" s="12">
        <v>8</v>
      </c>
      <c r="C10" s="18">
        <v>8613701</v>
      </c>
      <c r="D10" s="19" t="s">
        <v>16</v>
      </c>
      <c r="E10" s="15">
        <v>20</v>
      </c>
      <c r="F10" s="16">
        <v>5.33</v>
      </c>
      <c r="G10" s="56"/>
      <c r="H10" s="17">
        <f t="shared" si="0"/>
        <v>0</v>
      </c>
      <c r="I10" s="3" t="str">
        <f t="shared" si="1"/>
        <v xml:space="preserve"> </v>
      </c>
    </row>
    <row r="11" spans="2:9" ht="15.75" x14ac:dyDescent="0.25">
      <c r="B11" s="12">
        <v>9</v>
      </c>
      <c r="C11" s="18">
        <v>8613596</v>
      </c>
      <c r="D11" s="19" t="s">
        <v>17</v>
      </c>
      <c r="E11" s="15">
        <v>20</v>
      </c>
      <c r="F11" s="16">
        <v>4.09</v>
      </c>
      <c r="G11" s="56"/>
      <c r="H11" s="17">
        <f t="shared" si="0"/>
        <v>0</v>
      </c>
      <c r="I11" s="3" t="str">
        <f t="shared" si="1"/>
        <v xml:space="preserve"> </v>
      </c>
    </row>
    <row r="12" spans="2:9" ht="15.75" x14ac:dyDescent="0.25">
      <c r="B12" s="12">
        <v>10</v>
      </c>
      <c r="C12" s="18">
        <v>270010629</v>
      </c>
      <c r="D12" s="19" t="s">
        <v>18</v>
      </c>
      <c r="E12" s="15">
        <v>5</v>
      </c>
      <c r="F12" s="16">
        <v>5.08</v>
      </c>
      <c r="G12" s="56"/>
      <c r="H12" s="17">
        <f t="shared" si="0"/>
        <v>0</v>
      </c>
      <c r="I12" s="3" t="str">
        <f t="shared" si="1"/>
        <v xml:space="preserve"> </v>
      </c>
    </row>
    <row r="13" spans="2:9" ht="15.75" x14ac:dyDescent="0.25">
      <c r="B13" s="12">
        <v>11</v>
      </c>
      <c r="C13" s="18">
        <v>81795</v>
      </c>
      <c r="D13" s="19" t="s">
        <v>19</v>
      </c>
      <c r="E13" s="15">
        <v>10</v>
      </c>
      <c r="F13" s="16">
        <v>26.71</v>
      </c>
      <c r="G13" s="56"/>
      <c r="H13" s="17">
        <f t="shared" si="0"/>
        <v>0</v>
      </c>
      <c r="I13" s="3" t="str">
        <f t="shared" si="1"/>
        <v xml:space="preserve"> </v>
      </c>
    </row>
    <row r="14" spans="2:9" ht="15.75" x14ac:dyDescent="0.25">
      <c r="B14" s="12">
        <v>12</v>
      </c>
      <c r="C14" s="18">
        <v>9703588</v>
      </c>
      <c r="D14" s="19" t="s">
        <v>20</v>
      </c>
      <c r="E14" s="15">
        <v>15</v>
      </c>
      <c r="F14" s="16">
        <v>4.55</v>
      </c>
      <c r="G14" s="56"/>
      <c r="H14" s="17">
        <f t="shared" si="0"/>
        <v>0</v>
      </c>
      <c r="I14" s="3" t="str">
        <f t="shared" si="1"/>
        <v xml:space="preserve"> </v>
      </c>
    </row>
    <row r="15" spans="2:9" ht="15.75" x14ac:dyDescent="0.25">
      <c r="B15" s="12">
        <v>13</v>
      </c>
      <c r="C15" s="18">
        <v>19403027004</v>
      </c>
      <c r="D15" s="19" t="s">
        <v>21</v>
      </c>
      <c r="E15" s="15">
        <v>5</v>
      </c>
      <c r="F15" s="16">
        <v>3.72</v>
      </c>
      <c r="G15" s="56"/>
      <c r="H15" s="17">
        <f t="shared" si="0"/>
        <v>0</v>
      </c>
      <c r="I15" s="3" t="str">
        <f t="shared" si="1"/>
        <v xml:space="preserve"> </v>
      </c>
    </row>
    <row r="16" spans="2:9" ht="15.75" x14ac:dyDescent="0.25">
      <c r="B16" s="12">
        <v>14</v>
      </c>
      <c r="C16" s="18">
        <v>7001180214</v>
      </c>
      <c r="D16" s="19" t="s">
        <v>22</v>
      </c>
      <c r="E16" s="15">
        <v>10</v>
      </c>
      <c r="F16" s="16">
        <v>35.35</v>
      </c>
      <c r="G16" s="56"/>
      <c r="H16" s="17">
        <f t="shared" si="0"/>
        <v>0</v>
      </c>
      <c r="I16" s="3" t="str">
        <f t="shared" si="1"/>
        <v xml:space="preserve"> </v>
      </c>
    </row>
    <row r="17" spans="2:9" ht="15.75" x14ac:dyDescent="0.25">
      <c r="B17" s="12">
        <v>15</v>
      </c>
      <c r="C17" s="20">
        <v>7051024070</v>
      </c>
      <c r="D17" s="19" t="s">
        <v>23</v>
      </c>
      <c r="E17" s="15">
        <v>10</v>
      </c>
      <c r="F17" s="16">
        <v>18.14</v>
      </c>
      <c r="G17" s="56"/>
      <c r="H17" s="17">
        <f t="shared" si="0"/>
        <v>0</v>
      </c>
      <c r="I17" s="3" t="str">
        <f t="shared" si="1"/>
        <v xml:space="preserve"> </v>
      </c>
    </row>
    <row r="18" spans="2:9" ht="15.75" x14ac:dyDescent="0.25">
      <c r="B18" s="12">
        <v>16</v>
      </c>
      <c r="C18" s="20">
        <v>7001180222</v>
      </c>
      <c r="D18" s="19" t="s">
        <v>24</v>
      </c>
      <c r="E18" s="15">
        <v>10</v>
      </c>
      <c r="F18" s="16">
        <v>37.520000000000003</v>
      </c>
      <c r="G18" s="56"/>
      <c r="H18" s="17">
        <f t="shared" si="0"/>
        <v>0</v>
      </c>
      <c r="I18" s="3" t="str">
        <f t="shared" si="1"/>
        <v xml:space="preserve"> </v>
      </c>
    </row>
    <row r="19" spans="2:9" ht="15.75" x14ac:dyDescent="0.25">
      <c r="B19" s="12">
        <v>17</v>
      </c>
      <c r="C19" s="20">
        <v>9680116</v>
      </c>
      <c r="D19" s="19" t="s">
        <v>25</v>
      </c>
      <c r="E19" s="15">
        <v>10</v>
      </c>
      <c r="F19" s="16">
        <v>18.14</v>
      </c>
      <c r="G19" s="56"/>
      <c r="H19" s="17">
        <f t="shared" si="0"/>
        <v>0</v>
      </c>
      <c r="I19" s="3" t="str">
        <f t="shared" si="1"/>
        <v xml:space="preserve"> </v>
      </c>
    </row>
    <row r="20" spans="2:9" ht="15.75" x14ac:dyDescent="0.25">
      <c r="B20" s="12">
        <v>18</v>
      </c>
      <c r="C20" s="20">
        <v>9684514</v>
      </c>
      <c r="D20" s="19" t="s">
        <v>26</v>
      </c>
      <c r="E20" s="15">
        <v>10</v>
      </c>
      <c r="F20" s="16">
        <v>2.15</v>
      </c>
      <c r="G20" s="56"/>
      <c r="H20" s="17">
        <f t="shared" si="0"/>
        <v>0</v>
      </c>
      <c r="I20" s="3" t="str">
        <f t="shared" si="1"/>
        <v xml:space="preserve"> </v>
      </c>
    </row>
    <row r="21" spans="2:9" ht="15.75" x14ac:dyDescent="0.25">
      <c r="B21" s="12">
        <v>19</v>
      </c>
      <c r="C21" s="20">
        <v>9684524</v>
      </c>
      <c r="D21" s="19" t="s">
        <v>27</v>
      </c>
      <c r="E21" s="15">
        <v>10</v>
      </c>
      <c r="F21" s="16">
        <v>2.15</v>
      </c>
      <c r="G21" s="56"/>
      <c r="H21" s="17">
        <f t="shared" si="0"/>
        <v>0</v>
      </c>
      <c r="I21" s="3" t="str">
        <f t="shared" si="1"/>
        <v xml:space="preserve"> </v>
      </c>
    </row>
    <row r="22" spans="2:9" ht="15.75" x14ac:dyDescent="0.25">
      <c r="B22" s="12">
        <v>20</v>
      </c>
      <c r="C22" s="20">
        <v>9690353</v>
      </c>
      <c r="D22" s="19" t="s">
        <v>28</v>
      </c>
      <c r="E22" s="15">
        <v>10</v>
      </c>
      <c r="F22" s="16">
        <v>3.43</v>
      </c>
      <c r="G22" s="56"/>
      <c r="H22" s="17">
        <f t="shared" si="0"/>
        <v>0</v>
      </c>
      <c r="I22" s="3" t="str">
        <f t="shared" si="1"/>
        <v xml:space="preserve"> </v>
      </c>
    </row>
    <row r="23" spans="2:9" ht="15.75" x14ac:dyDescent="0.25">
      <c r="B23" s="12">
        <v>21</v>
      </c>
      <c r="C23" s="20">
        <v>9690354</v>
      </c>
      <c r="D23" s="19" t="s">
        <v>29</v>
      </c>
      <c r="E23" s="15">
        <v>10</v>
      </c>
      <c r="F23" s="16">
        <v>3.43</v>
      </c>
      <c r="G23" s="56"/>
      <c r="H23" s="17">
        <f t="shared" si="0"/>
        <v>0</v>
      </c>
      <c r="I23" s="3" t="str">
        <f t="shared" si="1"/>
        <v xml:space="preserve"> </v>
      </c>
    </row>
    <row r="24" spans="2:9" ht="15.75" x14ac:dyDescent="0.25">
      <c r="B24" s="12">
        <v>22</v>
      </c>
      <c r="C24" s="20">
        <v>9659900</v>
      </c>
      <c r="D24" s="19" t="s">
        <v>30</v>
      </c>
      <c r="E24" s="15">
        <v>5</v>
      </c>
      <c r="F24" s="16">
        <v>2.4700000000000002</v>
      </c>
      <c r="G24" s="56"/>
      <c r="H24" s="17">
        <f t="shared" si="0"/>
        <v>0</v>
      </c>
      <c r="I24" s="3" t="str">
        <f t="shared" si="1"/>
        <v xml:space="preserve"> </v>
      </c>
    </row>
    <row r="25" spans="2:9" ht="15.75" x14ac:dyDescent="0.25">
      <c r="B25" s="12">
        <v>23</v>
      </c>
      <c r="C25" s="20" t="s">
        <v>31</v>
      </c>
      <c r="D25" s="14" t="s">
        <v>32</v>
      </c>
      <c r="E25" s="15">
        <v>1</v>
      </c>
      <c r="F25" s="16">
        <v>7.69</v>
      </c>
      <c r="G25" s="56"/>
      <c r="H25" s="17">
        <f t="shared" si="0"/>
        <v>0</v>
      </c>
      <c r="I25" s="3" t="str">
        <f t="shared" si="1"/>
        <v xml:space="preserve"> </v>
      </c>
    </row>
    <row r="26" spans="2:9" ht="15.75" x14ac:dyDescent="0.25">
      <c r="B26" s="12">
        <v>24</v>
      </c>
      <c r="C26" s="20">
        <v>2019418</v>
      </c>
      <c r="D26" s="19" t="s">
        <v>33</v>
      </c>
      <c r="E26" s="15">
        <v>5</v>
      </c>
      <c r="F26" s="16">
        <v>25.58</v>
      </c>
      <c r="G26" s="56"/>
      <c r="H26" s="17">
        <f t="shared" si="0"/>
        <v>0</v>
      </c>
      <c r="I26" s="3" t="str">
        <f t="shared" si="1"/>
        <v xml:space="preserve"> </v>
      </c>
    </row>
    <row r="27" spans="2:9" ht="15.75" x14ac:dyDescent="0.25">
      <c r="B27" s="12">
        <v>25</v>
      </c>
      <c r="C27" s="20">
        <v>6040610301</v>
      </c>
      <c r="D27" s="19" t="s">
        <v>34</v>
      </c>
      <c r="E27" s="15">
        <v>2</v>
      </c>
      <c r="F27" s="16">
        <v>186.5</v>
      </c>
      <c r="G27" s="56"/>
      <c r="H27" s="17">
        <f t="shared" si="0"/>
        <v>0</v>
      </c>
      <c r="I27" s="3" t="str">
        <f t="shared" si="1"/>
        <v xml:space="preserve"> </v>
      </c>
    </row>
    <row r="28" spans="2:9" ht="15.75" x14ac:dyDescent="0.25">
      <c r="B28" s="12">
        <v>26</v>
      </c>
      <c r="C28" s="20">
        <v>1000095</v>
      </c>
      <c r="D28" s="19" t="s">
        <v>35</v>
      </c>
      <c r="E28" s="15">
        <v>2</v>
      </c>
      <c r="F28" s="16">
        <v>199.6</v>
      </c>
      <c r="G28" s="56"/>
      <c r="H28" s="17">
        <f t="shared" si="0"/>
        <v>0</v>
      </c>
      <c r="I28" s="3" t="str">
        <f t="shared" si="1"/>
        <v xml:space="preserve"> </v>
      </c>
    </row>
    <row r="29" spans="2:9" ht="15.75" x14ac:dyDescent="0.25">
      <c r="B29" s="12">
        <v>27</v>
      </c>
      <c r="C29" s="20">
        <v>9701354</v>
      </c>
      <c r="D29" s="19" t="s">
        <v>36</v>
      </c>
      <c r="E29" s="15">
        <v>5</v>
      </c>
      <c r="F29" s="16">
        <v>7.64</v>
      </c>
      <c r="G29" s="56"/>
      <c r="H29" s="17">
        <f t="shared" si="0"/>
        <v>0</v>
      </c>
      <c r="I29" s="3" t="str">
        <f t="shared" si="1"/>
        <v xml:space="preserve"> </v>
      </c>
    </row>
    <row r="30" spans="2:9" ht="15.75" x14ac:dyDescent="0.25">
      <c r="B30" s="12">
        <v>28</v>
      </c>
      <c r="C30" s="20" t="s">
        <v>37</v>
      </c>
      <c r="D30" s="19" t="s">
        <v>38</v>
      </c>
      <c r="E30" s="15">
        <v>5</v>
      </c>
      <c r="F30" s="16">
        <v>5.08</v>
      </c>
      <c r="G30" s="56"/>
      <c r="H30" s="17">
        <f t="shared" si="0"/>
        <v>0</v>
      </c>
      <c r="I30" s="3" t="str">
        <f t="shared" si="1"/>
        <v xml:space="preserve"> </v>
      </c>
    </row>
    <row r="31" spans="2:9" ht="15.75" x14ac:dyDescent="0.25">
      <c r="B31" s="12">
        <v>29</v>
      </c>
      <c r="C31" s="20">
        <v>9630232</v>
      </c>
      <c r="D31" s="19" t="s">
        <v>39</v>
      </c>
      <c r="E31" s="15">
        <v>5</v>
      </c>
      <c r="F31" s="16">
        <v>6.03</v>
      </c>
      <c r="G31" s="56"/>
      <c r="H31" s="17">
        <f t="shared" si="0"/>
        <v>0</v>
      </c>
      <c r="I31" s="3" t="str">
        <f t="shared" si="1"/>
        <v xml:space="preserve"> </v>
      </c>
    </row>
    <row r="32" spans="2:9" ht="15.75" x14ac:dyDescent="0.25">
      <c r="B32" s="12">
        <v>30</v>
      </c>
      <c r="C32" s="20">
        <v>9717122</v>
      </c>
      <c r="D32" s="19" t="s">
        <v>40</v>
      </c>
      <c r="E32" s="15">
        <v>3</v>
      </c>
      <c r="F32" s="16">
        <v>6.42</v>
      </c>
      <c r="G32" s="56"/>
      <c r="H32" s="17">
        <f t="shared" si="0"/>
        <v>0</v>
      </c>
      <c r="I32" s="3" t="str">
        <f t="shared" si="1"/>
        <v xml:space="preserve"> </v>
      </c>
    </row>
    <row r="33" spans="2:9" ht="15.75" x14ac:dyDescent="0.25">
      <c r="B33" s="12">
        <v>31</v>
      </c>
      <c r="C33" s="20" t="s">
        <v>41</v>
      </c>
      <c r="D33" s="19" t="s">
        <v>42</v>
      </c>
      <c r="E33" s="15">
        <v>10</v>
      </c>
      <c r="F33" s="16">
        <v>7.85</v>
      </c>
      <c r="G33" s="56"/>
      <c r="H33" s="17">
        <f t="shared" si="0"/>
        <v>0</v>
      </c>
      <c r="I33" s="3" t="str">
        <f t="shared" si="1"/>
        <v xml:space="preserve"> </v>
      </c>
    </row>
    <row r="34" spans="2:9" ht="15.75" x14ac:dyDescent="0.25">
      <c r="B34" s="12">
        <v>32</v>
      </c>
      <c r="C34" s="20" t="s">
        <v>43</v>
      </c>
      <c r="D34" s="14" t="s">
        <v>44</v>
      </c>
      <c r="E34" s="15">
        <v>30</v>
      </c>
      <c r="F34" s="16">
        <v>47.89</v>
      </c>
      <c r="G34" s="56"/>
      <c r="H34" s="17">
        <f t="shared" si="0"/>
        <v>0</v>
      </c>
      <c r="I34" s="3" t="str">
        <f t="shared" si="1"/>
        <v xml:space="preserve"> </v>
      </c>
    </row>
    <row r="35" spans="2:9" ht="15.75" x14ac:dyDescent="0.25">
      <c r="B35" s="12">
        <v>33</v>
      </c>
      <c r="C35" s="20">
        <v>2992953</v>
      </c>
      <c r="D35" s="19" t="s">
        <v>45</v>
      </c>
      <c r="E35" s="15">
        <v>3</v>
      </c>
      <c r="F35" s="16">
        <v>7.19</v>
      </c>
      <c r="G35" s="56"/>
      <c r="H35" s="17">
        <f t="shared" si="0"/>
        <v>0</v>
      </c>
      <c r="I35" s="3" t="str">
        <f t="shared" si="1"/>
        <v xml:space="preserve"> </v>
      </c>
    </row>
    <row r="36" spans="2:9" ht="15.75" x14ac:dyDescent="0.25">
      <c r="B36" s="12">
        <v>34</v>
      </c>
      <c r="C36" s="20">
        <v>2992852</v>
      </c>
      <c r="D36" s="19" t="s">
        <v>46</v>
      </c>
      <c r="E36" s="15">
        <v>3</v>
      </c>
      <c r="F36" s="16">
        <v>5.33</v>
      </c>
      <c r="G36" s="56"/>
      <c r="H36" s="17">
        <f t="shared" si="0"/>
        <v>0</v>
      </c>
      <c r="I36" s="3" t="str">
        <f t="shared" si="1"/>
        <v xml:space="preserve"> </v>
      </c>
    </row>
    <row r="37" spans="2:9" ht="15.75" x14ac:dyDescent="0.25">
      <c r="B37" s="12">
        <v>35</v>
      </c>
      <c r="C37" s="20" t="s">
        <v>47</v>
      </c>
      <c r="D37" s="19" t="s">
        <v>48</v>
      </c>
      <c r="E37" s="15">
        <v>1</v>
      </c>
      <c r="F37" s="16">
        <v>45.67</v>
      </c>
      <c r="G37" s="56"/>
      <c r="H37" s="17">
        <f t="shared" si="0"/>
        <v>0</v>
      </c>
      <c r="I37" s="3" t="str">
        <f t="shared" si="1"/>
        <v xml:space="preserve"> </v>
      </c>
    </row>
    <row r="38" spans="2:9" ht="15.75" x14ac:dyDescent="0.25">
      <c r="B38" s="12">
        <v>36</v>
      </c>
      <c r="C38" s="20">
        <v>6986424</v>
      </c>
      <c r="D38" s="19" t="s">
        <v>49</v>
      </c>
      <c r="E38" s="15">
        <v>1</v>
      </c>
      <c r="F38" s="16">
        <v>154.09</v>
      </c>
      <c r="G38" s="56"/>
      <c r="H38" s="17">
        <f t="shared" si="0"/>
        <v>0</v>
      </c>
      <c r="I38" s="3" t="str">
        <f t="shared" si="1"/>
        <v xml:space="preserve"> </v>
      </c>
    </row>
    <row r="39" spans="2:9" ht="15.75" x14ac:dyDescent="0.25">
      <c r="B39" s="12">
        <v>37</v>
      </c>
      <c r="C39" s="20">
        <v>9684647</v>
      </c>
      <c r="D39" s="19" t="s">
        <v>50</v>
      </c>
      <c r="E39" s="15">
        <v>1</v>
      </c>
      <c r="F39" s="16">
        <v>152.88999999999999</v>
      </c>
      <c r="G39" s="56"/>
      <c r="H39" s="17">
        <f t="shared" si="0"/>
        <v>0</v>
      </c>
      <c r="I39" s="3" t="str">
        <f t="shared" si="1"/>
        <v xml:space="preserve"> </v>
      </c>
    </row>
    <row r="40" spans="2:9" ht="15.75" x14ac:dyDescent="0.25">
      <c r="B40" s="12">
        <v>38</v>
      </c>
      <c r="C40" s="20" t="s">
        <v>51</v>
      </c>
      <c r="D40" s="19" t="s">
        <v>52</v>
      </c>
      <c r="E40" s="15">
        <v>1</v>
      </c>
      <c r="F40" s="16">
        <v>590.91</v>
      </c>
      <c r="G40" s="56"/>
      <c r="H40" s="17">
        <f t="shared" si="0"/>
        <v>0</v>
      </c>
      <c r="I40" s="3" t="str">
        <f t="shared" si="1"/>
        <v xml:space="preserve"> </v>
      </c>
    </row>
    <row r="41" spans="2:9" ht="15.75" x14ac:dyDescent="0.25">
      <c r="B41" s="12">
        <v>39</v>
      </c>
      <c r="C41" s="20">
        <v>1000910</v>
      </c>
      <c r="D41" s="19" t="s">
        <v>53</v>
      </c>
      <c r="E41" s="15">
        <v>1</v>
      </c>
      <c r="F41" s="16">
        <v>186.9</v>
      </c>
      <c r="G41" s="56"/>
      <c r="H41" s="17">
        <f t="shared" si="0"/>
        <v>0</v>
      </c>
      <c r="I41" s="3" t="str">
        <f t="shared" si="1"/>
        <v xml:space="preserve"> </v>
      </c>
    </row>
    <row r="42" spans="2:9" ht="15.75" x14ac:dyDescent="0.25">
      <c r="B42" s="12">
        <v>40</v>
      </c>
      <c r="C42" s="20" t="s">
        <v>54</v>
      </c>
      <c r="D42" s="19" t="s">
        <v>55</v>
      </c>
      <c r="E42" s="15">
        <v>5</v>
      </c>
      <c r="F42" s="16">
        <v>15</v>
      </c>
      <c r="G42" s="56"/>
      <c r="H42" s="17">
        <f t="shared" si="0"/>
        <v>0</v>
      </c>
      <c r="I42" s="3" t="str">
        <f t="shared" si="1"/>
        <v xml:space="preserve"> </v>
      </c>
    </row>
    <row r="43" spans="2:9" ht="15.75" x14ac:dyDescent="0.25">
      <c r="B43" s="12">
        <v>41</v>
      </c>
      <c r="C43" s="20" t="s">
        <v>56</v>
      </c>
      <c r="D43" s="19" t="s">
        <v>57</v>
      </c>
      <c r="E43" s="15">
        <v>5</v>
      </c>
      <c r="F43" s="16">
        <v>27.59</v>
      </c>
      <c r="G43" s="56"/>
      <c r="H43" s="17">
        <f t="shared" si="0"/>
        <v>0</v>
      </c>
      <c r="I43" s="3" t="str">
        <f t="shared" si="1"/>
        <v xml:space="preserve"> </v>
      </c>
    </row>
    <row r="44" spans="2:9" ht="15.75" x14ac:dyDescent="0.25">
      <c r="B44" s="12">
        <v>42</v>
      </c>
      <c r="C44" s="20">
        <v>9694689</v>
      </c>
      <c r="D44" s="19" t="s">
        <v>58</v>
      </c>
      <c r="E44" s="15">
        <v>3</v>
      </c>
      <c r="F44" s="16">
        <v>9.3000000000000007</v>
      </c>
      <c r="G44" s="56"/>
      <c r="H44" s="17">
        <f t="shared" si="0"/>
        <v>0</v>
      </c>
      <c r="I44" s="3" t="str">
        <f t="shared" si="1"/>
        <v xml:space="preserve"> </v>
      </c>
    </row>
    <row r="45" spans="2:9" ht="15.75" x14ac:dyDescent="0.25">
      <c r="B45" s="12">
        <v>43</v>
      </c>
      <c r="C45" s="20">
        <v>1173400001</v>
      </c>
      <c r="D45" s="19" t="s">
        <v>59</v>
      </c>
      <c r="E45" s="15">
        <v>3</v>
      </c>
      <c r="F45" s="16">
        <v>26.07</v>
      </c>
      <c r="G45" s="56"/>
      <c r="H45" s="17">
        <f t="shared" si="0"/>
        <v>0</v>
      </c>
      <c r="I45" s="3" t="str">
        <f t="shared" si="1"/>
        <v xml:space="preserve"> </v>
      </c>
    </row>
    <row r="46" spans="2:9" ht="15.75" x14ac:dyDescent="0.25">
      <c r="B46" s="12">
        <v>44</v>
      </c>
      <c r="C46" s="20">
        <v>9662248</v>
      </c>
      <c r="D46" s="19" t="s">
        <v>60</v>
      </c>
      <c r="E46" s="15">
        <v>3</v>
      </c>
      <c r="F46" s="16">
        <v>7.11</v>
      </c>
      <c r="G46" s="56"/>
      <c r="H46" s="17">
        <f t="shared" si="0"/>
        <v>0</v>
      </c>
      <c r="I46" s="3" t="str">
        <f t="shared" si="1"/>
        <v xml:space="preserve"> </v>
      </c>
    </row>
    <row r="47" spans="2:9" ht="15.75" x14ac:dyDescent="0.25">
      <c r="B47" s="12">
        <v>45</v>
      </c>
      <c r="C47" s="20">
        <v>9526006</v>
      </c>
      <c r="D47" s="19" t="s">
        <v>61</v>
      </c>
      <c r="E47" s="15">
        <v>3</v>
      </c>
      <c r="F47" s="16">
        <v>17.73</v>
      </c>
      <c r="G47" s="56"/>
      <c r="H47" s="17">
        <f t="shared" si="0"/>
        <v>0</v>
      </c>
      <c r="I47" s="3" t="str">
        <f t="shared" si="1"/>
        <v xml:space="preserve"> </v>
      </c>
    </row>
    <row r="48" spans="2:9" ht="15.75" x14ac:dyDescent="0.25">
      <c r="B48" s="12">
        <v>46</v>
      </c>
      <c r="C48" s="20">
        <v>9637370</v>
      </c>
      <c r="D48" s="19" t="s">
        <v>62</v>
      </c>
      <c r="E48" s="15">
        <v>10</v>
      </c>
      <c r="F48" s="16">
        <v>8.2200000000000006</v>
      </c>
      <c r="G48" s="56"/>
      <c r="H48" s="17">
        <f t="shared" si="0"/>
        <v>0</v>
      </c>
      <c r="I48" s="3" t="str">
        <f t="shared" si="1"/>
        <v xml:space="preserve"> </v>
      </c>
    </row>
    <row r="49" spans="2:9" ht="15.75" x14ac:dyDescent="0.25">
      <c r="B49" s="12">
        <v>47</v>
      </c>
      <c r="C49" s="20" t="s">
        <v>63</v>
      </c>
      <c r="D49" s="14" t="s">
        <v>64</v>
      </c>
      <c r="E49" s="15">
        <v>1</v>
      </c>
      <c r="F49" s="16">
        <v>5.74</v>
      </c>
      <c r="G49" s="56"/>
      <c r="H49" s="17">
        <f t="shared" si="0"/>
        <v>0</v>
      </c>
      <c r="I49" s="3" t="str">
        <f t="shared" si="1"/>
        <v xml:space="preserve"> </v>
      </c>
    </row>
    <row r="50" spans="2:9" ht="15.75" x14ac:dyDescent="0.25">
      <c r="B50" s="12">
        <v>48</v>
      </c>
      <c r="C50" s="20" t="s">
        <v>65</v>
      </c>
      <c r="D50" s="19" t="s">
        <v>66</v>
      </c>
      <c r="E50" s="15">
        <v>25</v>
      </c>
      <c r="F50" s="16">
        <v>2.2999999999999998</v>
      </c>
      <c r="G50" s="56"/>
      <c r="H50" s="17">
        <f t="shared" si="0"/>
        <v>0</v>
      </c>
      <c r="I50" s="3" t="str">
        <f t="shared" si="1"/>
        <v xml:space="preserve"> </v>
      </c>
    </row>
    <row r="51" spans="2:9" ht="15.75" x14ac:dyDescent="0.25">
      <c r="B51" s="12">
        <v>49</v>
      </c>
      <c r="C51" s="20">
        <v>9713174</v>
      </c>
      <c r="D51" s="19" t="s">
        <v>67</v>
      </c>
      <c r="E51" s="15">
        <v>1</v>
      </c>
      <c r="F51" s="16">
        <v>28.88</v>
      </c>
      <c r="G51" s="56"/>
      <c r="H51" s="17">
        <f t="shared" si="0"/>
        <v>0</v>
      </c>
      <c r="I51" s="3" t="str">
        <f t="shared" si="1"/>
        <v xml:space="preserve"> </v>
      </c>
    </row>
    <row r="52" spans="2:9" ht="15.75" x14ac:dyDescent="0.25">
      <c r="B52" s="12">
        <v>50</v>
      </c>
      <c r="C52" s="20">
        <v>9694258</v>
      </c>
      <c r="D52" s="19" t="s">
        <v>68</v>
      </c>
      <c r="E52" s="15">
        <v>5</v>
      </c>
      <c r="F52" s="16">
        <v>7.4</v>
      </c>
      <c r="G52" s="56"/>
      <c r="H52" s="17">
        <f t="shared" si="0"/>
        <v>0</v>
      </c>
      <c r="I52" s="3" t="str">
        <f t="shared" si="1"/>
        <v xml:space="preserve"> </v>
      </c>
    </row>
    <row r="53" spans="2:9" ht="15.75" x14ac:dyDescent="0.25">
      <c r="B53" s="12">
        <v>51</v>
      </c>
      <c r="C53" s="20">
        <v>9685636</v>
      </c>
      <c r="D53" s="19" t="s">
        <v>69</v>
      </c>
      <c r="E53" s="15">
        <v>3</v>
      </c>
      <c r="F53" s="16">
        <v>66.069999999999993</v>
      </c>
      <c r="G53" s="56"/>
      <c r="H53" s="17">
        <f t="shared" si="0"/>
        <v>0</v>
      </c>
      <c r="I53" s="3" t="str">
        <f t="shared" si="1"/>
        <v xml:space="preserve"> </v>
      </c>
    </row>
    <row r="54" spans="2:9" ht="15.75" x14ac:dyDescent="0.25">
      <c r="B54" s="12">
        <v>52</v>
      </c>
      <c r="C54" s="20">
        <v>9685637</v>
      </c>
      <c r="D54" s="19" t="s">
        <v>70</v>
      </c>
      <c r="E54" s="15">
        <v>2</v>
      </c>
      <c r="F54" s="16">
        <v>82.52</v>
      </c>
      <c r="G54" s="56"/>
      <c r="H54" s="17">
        <f t="shared" si="0"/>
        <v>0</v>
      </c>
      <c r="I54" s="3" t="str">
        <f t="shared" si="1"/>
        <v xml:space="preserve"> </v>
      </c>
    </row>
    <row r="55" spans="2:9" ht="15.75" x14ac:dyDescent="0.25">
      <c r="B55" s="12">
        <v>53</v>
      </c>
      <c r="C55" s="20" t="s">
        <v>71</v>
      </c>
      <c r="D55" s="19" t="s">
        <v>72</v>
      </c>
      <c r="E55" s="15">
        <v>5</v>
      </c>
      <c r="F55" s="16">
        <v>4.67</v>
      </c>
      <c r="G55" s="56"/>
      <c r="H55" s="17">
        <f t="shared" si="0"/>
        <v>0</v>
      </c>
      <c r="I55" s="3" t="str">
        <f t="shared" si="1"/>
        <v xml:space="preserve"> </v>
      </c>
    </row>
    <row r="56" spans="2:9" ht="15.75" x14ac:dyDescent="0.25">
      <c r="B56" s="12">
        <v>54</v>
      </c>
      <c r="C56" s="20">
        <v>9715325</v>
      </c>
      <c r="D56" s="19" t="s">
        <v>73</v>
      </c>
      <c r="E56" s="15">
        <v>1</v>
      </c>
      <c r="F56" s="16">
        <v>15.66</v>
      </c>
      <c r="G56" s="56"/>
      <c r="H56" s="17">
        <f t="shared" si="0"/>
        <v>0</v>
      </c>
      <c r="I56" s="3" t="str">
        <f t="shared" si="1"/>
        <v xml:space="preserve"> </v>
      </c>
    </row>
    <row r="57" spans="2:9" ht="15.75" x14ac:dyDescent="0.25">
      <c r="B57" s="12">
        <v>55</v>
      </c>
      <c r="C57" s="20">
        <v>9681309</v>
      </c>
      <c r="D57" s="19" t="s">
        <v>74</v>
      </c>
      <c r="E57" s="15">
        <v>15</v>
      </c>
      <c r="F57" s="16">
        <v>18.68</v>
      </c>
      <c r="G57" s="56"/>
      <c r="H57" s="17">
        <f t="shared" si="0"/>
        <v>0</v>
      </c>
      <c r="I57" s="3" t="str">
        <f t="shared" si="1"/>
        <v xml:space="preserve"> </v>
      </c>
    </row>
    <row r="58" spans="2:9" ht="15.75" x14ac:dyDescent="0.25">
      <c r="B58" s="12">
        <v>56</v>
      </c>
      <c r="C58" s="20" t="s">
        <v>75</v>
      </c>
      <c r="D58" s="19" t="s">
        <v>76</v>
      </c>
      <c r="E58" s="15">
        <v>15</v>
      </c>
      <c r="F58" s="16">
        <v>21.07</v>
      </c>
      <c r="G58" s="56"/>
      <c r="H58" s="17">
        <f t="shared" si="0"/>
        <v>0</v>
      </c>
      <c r="I58" s="3" t="str">
        <f t="shared" si="1"/>
        <v xml:space="preserve"> </v>
      </c>
    </row>
    <row r="59" spans="2:9" ht="15.75" x14ac:dyDescent="0.25">
      <c r="B59" s="12">
        <v>57</v>
      </c>
      <c r="C59" s="20">
        <v>9704189</v>
      </c>
      <c r="D59" s="19" t="s">
        <v>77</v>
      </c>
      <c r="E59" s="15">
        <v>1</v>
      </c>
      <c r="F59" s="16">
        <v>79.930000000000007</v>
      </c>
      <c r="G59" s="56"/>
      <c r="H59" s="17">
        <f t="shared" si="0"/>
        <v>0</v>
      </c>
      <c r="I59" s="3" t="str">
        <f t="shared" si="1"/>
        <v xml:space="preserve"> </v>
      </c>
    </row>
    <row r="60" spans="2:9" ht="15.75" x14ac:dyDescent="0.25">
      <c r="B60" s="12">
        <v>58</v>
      </c>
      <c r="C60" s="20">
        <v>9635324</v>
      </c>
      <c r="D60" s="19" t="s">
        <v>78</v>
      </c>
      <c r="E60" s="15">
        <v>1</v>
      </c>
      <c r="F60" s="16">
        <v>59.75</v>
      </c>
      <c r="G60" s="56"/>
      <c r="H60" s="17">
        <f t="shared" si="0"/>
        <v>0</v>
      </c>
      <c r="I60" s="3" t="str">
        <f t="shared" si="1"/>
        <v xml:space="preserve"> </v>
      </c>
    </row>
    <row r="61" spans="2:9" ht="15.75" x14ac:dyDescent="0.25">
      <c r="B61" s="12">
        <v>59</v>
      </c>
      <c r="C61" s="20">
        <v>9697945</v>
      </c>
      <c r="D61" s="19" t="s">
        <v>79</v>
      </c>
      <c r="E61" s="15">
        <v>5</v>
      </c>
      <c r="F61" s="16">
        <v>41.4</v>
      </c>
      <c r="G61" s="56"/>
      <c r="H61" s="17">
        <f t="shared" si="0"/>
        <v>0</v>
      </c>
      <c r="I61" s="3" t="str">
        <f t="shared" si="1"/>
        <v xml:space="preserve"> </v>
      </c>
    </row>
    <row r="62" spans="2:9" ht="15.75" x14ac:dyDescent="0.25">
      <c r="B62" s="12">
        <v>60</v>
      </c>
      <c r="C62" s="20">
        <v>9695556</v>
      </c>
      <c r="D62" s="19" t="s">
        <v>80</v>
      </c>
      <c r="E62" s="15">
        <v>1</v>
      </c>
      <c r="F62" s="16">
        <v>17.309999999999999</v>
      </c>
      <c r="G62" s="56"/>
      <c r="H62" s="17">
        <f t="shared" si="0"/>
        <v>0</v>
      </c>
      <c r="I62" s="3" t="str">
        <f t="shared" si="1"/>
        <v xml:space="preserve"> </v>
      </c>
    </row>
    <row r="63" spans="2:9" ht="15.75" x14ac:dyDescent="0.25">
      <c r="B63" s="12">
        <v>61</v>
      </c>
      <c r="C63" s="20" t="s">
        <v>81</v>
      </c>
      <c r="D63" s="14" t="s">
        <v>82</v>
      </c>
      <c r="E63" s="15">
        <v>1</v>
      </c>
      <c r="F63" s="16">
        <v>16.489999999999998</v>
      </c>
      <c r="G63" s="56"/>
      <c r="H63" s="17">
        <f t="shared" si="0"/>
        <v>0</v>
      </c>
      <c r="I63" s="3" t="str">
        <f t="shared" si="1"/>
        <v xml:space="preserve"> </v>
      </c>
    </row>
    <row r="64" spans="2:9" ht="15.75" x14ac:dyDescent="0.25">
      <c r="B64" s="12">
        <v>62</v>
      </c>
      <c r="C64" s="20">
        <v>9644462</v>
      </c>
      <c r="D64" s="19" t="s">
        <v>83</v>
      </c>
      <c r="E64" s="15">
        <v>20</v>
      </c>
      <c r="F64" s="16">
        <v>136.74</v>
      </c>
      <c r="G64" s="56"/>
      <c r="H64" s="17">
        <f t="shared" si="0"/>
        <v>0</v>
      </c>
      <c r="I64" s="3" t="str">
        <f t="shared" si="1"/>
        <v xml:space="preserve"> </v>
      </c>
    </row>
    <row r="65" spans="2:9" ht="15.75" x14ac:dyDescent="0.25">
      <c r="B65" s="12">
        <v>63</v>
      </c>
      <c r="C65" s="20" t="s">
        <v>84</v>
      </c>
      <c r="D65" s="19" t="s">
        <v>85</v>
      </c>
      <c r="E65" s="15">
        <v>20</v>
      </c>
      <c r="F65" s="16">
        <v>100.78</v>
      </c>
      <c r="G65" s="56"/>
      <c r="H65" s="17">
        <f t="shared" si="0"/>
        <v>0</v>
      </c>
      <c r="I65" s="3" t="str">
        <f t="shared" si="1"/>
        <v xml:space="preserve"> </v>
      </c>
    </row>
    <row r="66" spans="2:9" ht="15.75" x14ac:dyDescent="0.25">
      <c r="B66" s="12">
        <v>64</v>
      </c>
      <c r="C66" s="20" t="s">
        <v>86</v>
      </c>
      <c r="D66" s="19" t="s">
        <v>87</v>
      </c>
      <c r="E66" s="15">
        <v>20</v>
      </c>
      <c r="F66" s="16">
        <v>126.88</v>
      </c>
      <c r="G66" s="56"/>
      <c r="H66" s="17">
        <f t="shared" si="0"/>
        <v>0</v>
      </c>
      <c r="I66" s="3" t="str">
        <f t="shared" si="1"/>
        <v xml:space="preserve"> </v>
      </c>
    </row>
    <row r="67" spans="2:9" ht="15.75" x14ac:dyDescent="0.25">
      <c r="B67" s="12">
        <v>65</v>
      </c>
      <c r="C67" s="20">
        <v>9704283</v>
      </c>
      <c r="D67" s="14" t="s">
        <v>88</v>
      </c>
      <c r="E67" s="15">
        <v>1</v>
      </c>
      <c r="F67" s="16">
        <v>120.93</v>
      </c>
      <c r="G67" s="56"/>
      <c r="H67" s="17">
        <f t="shared" si="0"/>
        <v>0</v>
      </c>
      <c r="I67" s="3" t="str">
        <f t="shared" si="1"/>
        <v xml:space="preserve"> </v>
      </c>
    </row>
    <row r="68" spans="2:9" ht="15.75" x14ac:dyDescent="0.25">
      <c r="B68" s="12">
        <v>66</v>
      </c>
      <c r="C68" s="20" t="s">
        <v>89</v>
      </c>
      <c r="D68" s="14" t="s">
        <v>90</v>
      </c>
      <c r="E68" s="15">
        <v>1</v>
      </c>
      <c r="F68" s="16">
        <v>37.15</v>
      </c>
      <c r="G68" s="56"/>
      <c r="H68" s="17">
        <f t="shared" ref="H68:H96" si="2">ROUND((G68*E68),2)</f>
        <v>0</v>
      </c>
      <c r="I68" s="3" t="str">
        <f t="shared" ref="I68:I96" si="3">IF(G68&gt;F68,"ERROR: EL PRECIO UNITARIO OFERTADO SIN IVA ES SUPERIOR AL PRECIO MÁXIMO UNITARIO SIN IVA"," ")</f>
        <v xml:space="preserve"> </v>
      </c>
    </row>
    <row r="69" spans="2:9" ht="15.75" x14ac:dyDescent="0.25">
      <c r="B69" s="12">
        <v>67</v>
      </c>
      <c r="C69" s="20">
        <v>12572995</v>
      </c>
      <c r="D69" s="19" t="s">
        <v>91</v>
      </c>
      <c r="E69" s="15">
        <v>20</v>
      </c>
      <c r="F69" s="16">
        <v>26.9</v>
      </c>
      <c r="G69" s="56"/>
      <c r="H69" s="17">
        <f t="shared" si="2"/>
        <v>0</v>
      </c>
      <c r="I69" s="3" t="str">
        <f t="shared" si="3"/>
        <v xml:space="preserve"> </v>
      </c>
    </row>
    <row r="70" spans="2:9" ht="15.75" x14ac:dyDescent="0.25">
      <c r="B70" s="12">
        <v>68</v>
      </c>
      <c r="C70" s="20">
        <v>7200500200</v>
      </c>
      <c r="D70" s="19" t="s">
        <v>92</v>
      </c>
      <c r="E70" s="15">
        <v>20</v>
      </c>
      <c r="F70" s="16">
        <v>26.9</v>
      </c>
      <c r="G70" s="56"/>
      <c r="H70" s="17">
        <f t="shared" si="2"/>
        <v>0</v>
      </c>
      <c r="I70" s="3" t="str">
        <f t="shared" si="3"/>
        <v xml:space="preserve"> </v>
      </c>
    </row>
    <row r="71" spans="2:9" ht="15.75" x14ac:dyDescent="0.25">
      <c r="B71" s="12">
        <v>69</v>
      </c>
      <c r="C71" s="20" t="s">
        <v>93</v>
      </c>
      <c r="D71" s="19" t="s">
        <v>94</v>
      </c>
      <c r="E71" s="15">
        <v>75</v>
      </c>
      <c r="F71" s="16">
        <v>81.36</v>
      </c>
      <c r="G71" s="56"/>
      <c r="H71" s="17">
        <f t="shared" si="2"/>
        <v>0</v>
      </c>
      <c r="I71" s="3" t="str">
        <f t="shared" si="3"/>
        <v xml:space="preserve"> </v>
      </c>
    </row>
    <row r="72" spans="2:9" ht="15.75" x14ac:dyDescent="0.25">
      <c r="B72" s="12">
        <v>70</v>
      </c>
      <c r="C72" s="20">
        <v>7100005086</v>
      </c>
      <c r="D72" s="19" t="s">
        <v>95</v>
      </c>
      <c r="E72" s="15">
        <v>25</v>
      </c>
      <c r="F72" s="16">
        <v>156.27000000000001</v>
      </c>
      <c r="G72" s="56"/>
      <c r="H72" s="17">
        <f t="shared" si="2"/>
        <v>0</v>
      </c>
      <c r="I72" s="3" t="str">
        <f t="shared" si="3"/>
        <v xml:space="preserve"> </v>
      </c>
    </row>
    <row r="73" spans="2:9" ht="15.75" x14ac:dyDescent="0.25">
      <c r="B73" s="12">
        <v>71</v>
      </c>
      <c r="C73" s="20" t="s">
        <v>96</v>
      </c>
      <c r="D73" s="19" t="s">
        <v>97</v>
      </c>
      <c r="E73" s="15">
        <v>50</v>
      </c>
      <c r="F73" s="16">
        <v>156.27000000000001</v>
      </c>
      <c r="G73" s="56"/>
      <c r="H73" s="17">
        <f t="shared" si="2"/>
        <v>0</v>
      </c>
      <c r="I73" s="3" t="str">
        <f t="shared" si="3"/>
        <v xml:space="preserve"> </v>
      </c>
    </row>
    <row r="74" spans="2:9" ht="15.75" x14ac:dyDescent="0.25">
      <c r="B74" s="12">
        <v>72</v>
      </c>
      <c r="C74" s="20" t="s">
        <v>98</v>
      </c>
      <c r="D74" s="19" t="s">
        <v>99</v>
      </c>
      <c r="E74" s="15">
        <v>2</v>
      </c>
      <c r="F74" s="16">
        <v>185.95</v>
      </c>
      <c r="G74" s="56"/>
      <c r="H74" s="17">
        <f t="shared" si="2"/>
        <v>0</v>
      </c>
      <c r="I74" s="3" t="str">
        <f t="shared" si="3"/>
        <v xml:space="preserve"> </v>
      </c>
    </row>
    <row r="75" spans="2:9" ht="15.75" x14ac:dyDescent="0.25">
      <c r="B75" s="12">
        <v>73</v>
      </c>
      <c r="C75" s="20" t="s">
        <v>100</v>
      </c>
      <c r="D75" s="21" t="s">
        <v>101</v>
      </c>
      <c r="E75" s="15">
        <v>20</v>
      </c>
      <c r="F75" s="16">
        <v>289</v>
      </c>
      <c r="G75" s="56"/>
      <c r="H75" s="17">
        <f t="shared" si="2"/>
        <v>0</v>
      </c>
      <c r="I75" s="3" t="str">
        <f t="shared" si="3"/>
        <v xml:space="preserve"> </v>
      </c>
    </row>
    <row r="76" spans="2:9" ht="15.75" x14ac:dyDescent="0.25">
      <c r="B76" s="12">
        <v>74</v>
      </c>
      <c r="C76" s="20" t="s">
        <v>102</v>
      </c>
      <c r="D76" s="21" t="s">
        <v>103</v>
      </c>
      <c r="E76" s="15">
        <v>25</v>
      </c>
      <c r="F76" s="16">
        <v>269.58</v>
      </c>
      <c r="G76" s="56"/>
      <c r="H76" s="17">
        <f t="shared" si="2"/>
        <v>0</v>
      </c>
      <c r="I76" s="3" t="str">
        <f t="shared" si="3"/>
        <v xml:space="preserve"> </v>
      </c>
    </row>
    <row r="77" spans="2:9" ht="15.75" x14ac:dyDescent="0.25">
      <c r="B77" s="12">
        <v>75</v>
      </c>
      <c r="C77" s="20" t="s">
        <v>104</v>
      </c>
      <c r="D77" s="19" t="s">
        <v>105</v>
      </c>
      <c r="E77" s="15">
        <v>1</v>
      </c>
      <c r="F77" s="16">
        <v>123.97</v>
      </c>
      <c r="G77" s="56"/>
      <c r="H77" s="17">
        <f t="shared" si="2"/>
        <v>0</v>
      </c>
      <c r="I77" s="3" t="str">
        <f t="shared" si="3"/>
        <v xml:space="preserve"> </v>
      </c>
    </row>
    <row r="78" spans="2:9" ht="15.75" x14ac:dyDescent="0.25">
      <c r="B78" s="12">
        <v>76</v>
      </c>
      <c r="C78" s="20" t="s">
        <v>106</v>
      </c>
      <c r="D78" s="14" t="s">
        <v>107</v>
      </c>
      <c r="E78" s="15">
        <v>30</v>
      </c>
      <c r="F78" s="16">
        <v>37.6</v>
      </c>
      <c r="G78" s="56"/>
      <c r="H78" s="17">
        <f t="shared" si="2"/>
        <v>0</v>
      </c>
      <c r="I78" s="3" t="str">
        <f t="shared" si="3"/>
        <v xml:space="preserve"> </v>
      </c>
    </row>
    <row r="79" spans="2:9" ht="15.75" x14ac:dyDescent="0.25">
      <c r="B79" s="12">
        <v>77</v>
      </c>
      <c r="C79" s="20">
        <v>9629816</v>
      </c>
      <c r="D79" s="19" t="s">
        <v>108</v>
      </c>
      <c r="E79" s="15">
        <v>5</v>
      </c>
      <c r="F79" s="16">
        <v>30.7</v>
      </c>
      <c r="G79" s="56"/>
      <c r="H79" s="17">
        <f t="shared" si="2"/>
        <v>0</v>
      </c>
      <c r="I79" s="3" t="str">
        <f t="shared" si="3"/>
        <v xml:space="preserve"> </v>
      </c>
    </row>
    <row r="80" spans="2:9" ht="15.75" x14ac:dyDescent="0.25">
      <c r="B80" s="12">
        <v>78</v>
      </c>
      <c r="C80" s="20">
        <v>9662642</v>
      </c>
      <c r="D80" s="19" t="s">
        <v>109</v>
      </c>
      <c r="E80" s="15">
        <v>20</v>
      </c>
      <c r="F80" s="16">
        <v>11.53</v>
      </c>
      <c r="G80" s="56"/>
      <c r="H80" s="17">
        <f t="shared" si="2"/>
        <v>0</v>
      </c>
      <c r="I80" s="3" t="str">
        <f t="shared" si="3"/>
        <v xml:space="preserve"> </v>
      </c>
    </row>
    <row r="81" spans="2:9" ht="15.75" x14ac:dyDescent="0.25">
      <c r="B81" s="12">
        <v>79</v>
      </c>
      <c r="C81" s="20">
        <v>9681294</v>
      </c>
      <c r="D81" s="19" t="s">
        <v>110</v>
      </c>
      <c r="E81" s="15">
        <v>20</v>
      </c>
      <c r="F81" s="16">
        <v>12.36</v>
      </c>
      <c r="G81" s="56"/>
      <c r="H81" s="17">
        <f t="shared" si="2"/>
        <v>0</v>
      </c>
      <c r="I81" s="3" t="str">
        <f t="shared" si="3"/>
        <v xml:space="preserve"> </v>
      </c>
    </row>
    <row r="82" spans="2:9" ht="15.75" x14ac:dyDescent="0.25">
      <c r="B82" s="12">
        <v>80</v>
      </c>
      <c r="C82" s="20" t="s">
        <v>111</v>
      </c>
      <c r="D82" s="14" t="s">
        <v>112</v>
      </c>
      <c r="E82" s="15">
        <v>1</v>
      </c>
      <c r="F82" s="16">
        <v>3.55</v>
      </c>
      <c r="G82" s="56"/>
      <c r="H82" s="17">
        <f t="shared" si="2"/>
        <v>0</v>
      </c>
      <c r="I82" s="3" t="str">
        <f t="shared" si="3"/>
        <v xml:space="preserve"> </v>
      </c>
    </row>
    <row r="83" spans="2:9" ht="15.75" x14ac:dyDescent="0.25">
      <c r="B83" s="12">
        <v>81</v>
      </c>
      <c r="C83" s="20" t="s">
        <v>113</v>
      </c>
      <c r="D83" s="14" t="s">
        <v>114</v>
      </c>
      <c r="E83" s="15">
        <v>1</v>
      </c>
      <c r="F83" s="16">
        <v>3.55</v>
      </c>
      <c r="G83" s="56"/>
      <c r="H83" s="22">
        <f t="shared" si="2"/>
        <v>0</v>
      </c>
      <c r="I83" s="3" t="str">
        <f t="shared" si="3"/>
        <v xml:space="preserve"> </v>
      </c>
    </row>
    <row r="84" spans="2:9" ht="15.75" x14ac:dyDescent="0.25">
      <c r="B84" s="12">
        <v>82</v>
      </c>
      <c r="C84" s="20">
        <v>9715479</v>
      </c>
      <c r="D84" s="19" t="s">
        <v>115</v>
      </c>
      <c r="E84" s="15">
        <v>1</v>
      </c>
      <c r="F84" s="16">
        <v>202.48</v>
      </c>
      <c r="G84" s="56"/>
      <c r="H84" s="22">
        <f t="shared" si="2"/>
        <v>0</v>
      </c>
      <c r="I84" s="3" t="str">
        <f t="shared" si="3"/>
        <v xml:space="preserve"> </v>
      </c>
    </row>
    <row r="85" spans="2:9" ht="15.75" x14ac:dyDescent="0.25">
      <c r="B85" s="12">
        <v>83</v>
      </c>
      <c r="C85" s="18">
        <v>9715477</v>
      </c>
      <c r="D85" s="19" t="s">
        <v>116</v>
      </c>
      <c r="E85" s="15">
        <v>1</v>
      </c>
      <c r="F85" s="16">
        <v>215.12</v>
      </c>
      <c r="G85" s="56"/>
      <c r="H85" s="22">
        <f t="shared" si="2"/>
        <v>0</v>
      </c>
      <c r="I85" s="3" t="str">
        <f t="shared" si="3"/>
        <v xml:space="preserve"> </v>
      </c>
    </row>
    <row r="86" spans="2:9" ht="15.75" x14ac:dyDescent="0.25">
      <c r="B86" s="12">
        <v>84</v>
      </c>
      <c r="C86" s="18">
        <v>9611733</v>
      </c>
      <c r="D86" s="23" t="s">
        <v>117</v>
      </c>
      <c r="E86" s="24">
        <v>5</v>
      </c>
      <c r="F86" s="25">
        <v>21.07</v>
      </c>
      <c r="G86" s="57"/>
      <c r="H86" s="26">
        <f t="shared" si="2"/>
        <v>0</v>
      </c>
      <c r="I86" s="3" t="str">
        <f t="shared" si="3"/>
        <v xml:space="preserve"> </v>
      </c>
    </row>
    <row r="87" spans="2:9" ht="15.75" x14ac:dyDescent="0.25">
      <c r="B87" s="12">
        <v>85</v>
      </c>
      <c r="C87" s="18">
        <v>9611739</v>
      </c>
      <c r="D87" s="19" t="s">
        <v>118</v>
      </c>
      <c r="E87" s="15">
        <v>5</v>
      </c>
      <c r="F87" s="16">
        <v>12.77</v>
      </c>
      <c r="G87" s="56"/>
      <c r="H87" s="26">
        <f t="shared" si="2"/>
        <v>0</v>
      </c>
      <c r="I87" s="3" t="str">
        <f t="shared" si="3"/>
        <v xml:space="preserve"> </v>
      </c>
    </row>
    <row r="88" spans="2:9" ht="15.75" x14ac:dyDescent="0.25">
      <c r="B88" s="12">
        <v>86</v>
      </c>
      <c r="C88" s="18">
        <v>9700105</v>
      </c>
      <c r="D88" s="19" t="s">
        <v>119</v>
      </c>
      <c r="E88" s="15">
        <v>10</v>
      </c>
      <c r="F88" s="16">
        <v>6</v>
      </c>
      <c r="G88" s="56"/>
      <c r="H88" s="26">
        <f t="shared" si="2"/>
        <v>0</v>
      </c>
      <c r="I88" s="3" t="str">
        <f t="shared" si="3"/>
        <v xml:space="preserve"> </v>
      </c>
    </row>
    <row r="89" spans="2:9" ht="15.75" x14ac:dyDescent="0.25">
      <c r="B89" s="12">
        <v>87</v>
      </c>
      <c r="C89" s="18">
        <v>9700106</v>
      </c>
      <c r="D89" s="19" t="s">
        <v>120</v>
      </c>
      <c r="E89" s="15">
        <v>10</v>
      </c>
      <c r="F89" s="16">
        <v>7.5</v>
      </c>
      <c r="G89" s="56"/>
      <c r="H89" s="26">
        <f t="shared" si="2"/>
        <v>0</v>
      </c>
      <c r="I89" s="3" t="str">
        <f t="shared" si="3"/>
        <v xml:space="preserve"> </v>
      </c>
    </row>
    <row r="90" spans="2:9" ht="15.75" x14ac:dyDescent="0.25">
      <c r="B90" s="12">
        <v>88</v>
      </c>
      <c r="C90" s="18">
        <v>9700104</v>
      </c>
      <c r="D90" s="19" t="s">
        <v>121</v>
      </c>
      <c r="E90" s="15">
        <v>10</v>
      </c>
      <c r="F90" s="16">
        <v>4.96</v>
      </c>
      <c r="G90" s="56"/>
      <c r="H90" s="26">
        <f t="shared" si="2"/>
        <v>0</v>
      </c>
      <c r="I90" s="3" t="str">
        <f t="shared" si="3"/>
        <v xml:space="preserve"> </v>
      </c>
    </row>
    <row r="91" spans="2:9" ht="15.75" x14ac:dyDescent="0.25">
      <c r="B91" s="12">
        <v>89</v>
      </c>
      <c r="C91" s="18">
        <v>9687698</v>
      </c>
      <c r="D91" s="19" t="s">
        <v>122</v>
      </c>
      <c r="E91" s="15">
        <v>20</v>
      </c>
      <c r="F91" s="16">
        <v>26.62</v>
      </c>
      <c r="G91" s="56"/>
      <c r="H91" s="26">
        <f t="shared" si="2"/>
        <v>0</v>
      </c>
      <c r="I91" s="3" t="str">
        <f t="shared" si="3"/>
        <v xml:space="preserve"> </v>
      </c>
    </row>
    <row r="92" spans="2:9" ht="15.75" x14ac:dyDescent="0.25">
      <c r="B92" s="12">
        <v>90</v>
      </c>
      <c r="C92" s="18" t="s">
        <v>123</v>
      </c>
      <c r="D92" s="19" t="s">
        <v>124</v>
      </c>
      <c r="E92" s="15">
        <v>15</v>
      </c>
      <c r="F92" s="16">
        <v>109.89</v>
      </c>
      <c r="G92" s="56"/>
      <c r="H92" s="26">
        <f t="shared" si="2"/>
        <v>0</v>
      </c>
      <c r="I92" s="3" t="str">
        <f t="shared" si="3"/>
        <v xml:space="preserve"> </v>
      </c>
    </row>
    <row r="93" spans="2:9" ht="15.75" x14ac:dyDescent="0.25">
      <c r="B93" s="12">
        <v>91</v>
      </c>
      <c r="C93" s="18">
        <v>7051000024</v>
      </c>
      <c r="D93" s="19" t="s">
        <v>125</v>
      </c>
      <c r="E93" s="15">
        <v>10</v>
      </c>
      <c r="F93" s="16">
        <v>12.73</v>
      </c>
      <c r="G93" s="56"/>
      <c r="H93" s="26">
        <f t="shared" si="2"/>
        <v>0</v>
      </c>
      <c r="I93" s="3" t="str">
        <f t="shared" si="3"/>
        <v xml:space="preserve"> </v>
      </c>
    </row>
    <row r="94" spans="2:9" ht="15.75" x14ac:dyDescent="0.25">
      <c r="B94" s="12">
        <v>92</v>
      </c>
      <c r="C94" s="18" t="s">
        <v>126</v>
      </c>
      <c r="D94" s="19" t="s">
        <v>127</v>
      </c>
      <c r="E94" s="15">
        <v>10</v>
      </c>
      <c r="F94" s="16">
        <v>15.65</v>
      </c>
      <c r="G94" s="56"/>
      <c r="H94" s="26">
        <f t="shared" si="2"/>
        <v>0</v>
      </c>
      <c r="I94" s="3" t="str">
        <f t="shared" si="3"/>
        <v xml:space="preserve"> </v>
      </c>
    </row>
    <row r="95" spans="2:9" ht="15.75" x14ac:dyDescent="0.25">
      <c r="B95" s="12">
        <v>93</v>
      </c>
      <c r="C95" s="18" t="s">
        <v>128</v>
      </c>
      <c r="D95" s="14" t="s">
        <v>129</v>
      </c>
      <c r="E95" s="15">
        <v>30</v>
      </c>
      <c r="F95" s="16">
        <v>32.85</v>
      </c>
      <c r="G95" s="56"/>
      <c r="H95" s="26">
        <f t="shared" si="2"/>
        <v>0</v>
      </c>
      <c r="I95" s="3" t="str">
        <f t="shared" si="3"/>
        <v xml:space="preserve"> </v>
      </c>
    </row>
    <row r="96" spans="2:9" ht="16.5" thickBot="1" x14ac:dyDescent="0.3">
      <c r="B96" s="27">
        <v>94</v>
      </c>
      <c r="C96" s="28" t="s">
        <v>130</v>
      </c>
      <c r="D96" s="29" t="s">
        <v>131</v>
      </c>
      <c r="E96" s="30">
        <v>5</v>
      </c>
      <c r="F96" s="31">
        <v>4.55</v>
      </c>
      <c r="G96" s="58"/>
      <c r="H96" s="32">
        <f t="shared" si="2"/>
        <v>0</v>
      </c>
      <c r="I96" s="3" t="str">
        <f t="shared" si="3"/>
        <v xml:space="preserve"> </v>
      </c>
    </row>
    <row r="97" spans="2:9" s="1" customFormat="1" ht="6" customHeight="1" thickBot="1" x14ac:dyDescent="0.3">
      <c r="B97" s="33"/>
      <c r="C97" s="33"/>
      <c r="D97" s="34"/>
      <c r="E97" s="33"/>
      <c r="F97" s="35"/>
      <c r="G97" s="35"/>
      <c r="H97" s="36"/>
    </row>
    <row r="98" spans="2:9" ht="15.75" thickBot="1" x14ac:dyDescent="0.3">
      <c r="B98" s="37"/>
      <c r="C98" s="37"/>
      <c r="D98" s="37"/>
      <c r="E98" s="38" t="s">
        <v>132</v>
      </c>
      <c r="F98" s="39"/>
      <c r="G98" s="39"/>
      <c r="H98" s="40">
        <f>SUM(H3:H96)</f>
        <v>0</v>
      </c>
    </row>
    <row r="99" spans="2:9" ht="15.75" thickBot="1" x14ac:dyDescent="0.3">
      <c r="B99" s="37"/>
      <c r="C99" s="37"/>
      <c r="D99" s="39"/>
      <c r="E99" s="37"/>
      <c r="F99" s="37"/>
      <c r="G99" s="37"/>
      <c r="H99" s="37"/>
    </row>
    <row r="100" spans="2:9" ht="77.25" customHeight="1" thickBot="1" x14ac:dyDescent="0.3">
      <c r="B100" s="59" t="s">
        <v>133</v>
      </c>
      <c r="C100" s="60"/>
      <c r="D100" s="61"/>
      <c r="E100" s="41" t="s">
        <v>144</v>
      </c>
      <c r="F100" s="42" t="s">
        <v>134</v>
      </c>
      <c r="G100" s="42" t="s">
        <v>135</v>
      </c>
      <c r="H100" s="43" t="s">
        <v>136</v>
      </c>
    </row>
    <row r="101" spans="2:9" ht="15.75" thickBot="1" x14ac:dyDescent="0.3">
      <c r="B101" s="62" t="s">
        <v>137</v>
      </c>
      <c r="C101" s="63"/>
      <c r="D101" s="64"/>
      <c r="E101" s="44">
        <v>25</v>
      </c>
      <c r="F101" s="45">
        <v>8</v>
      </c>
      <c r="G101" s="2"/>
      <c r="H101" s="46">
        <f>ROUND((E101*G101),2)</f>
        <v>0</v>
      </c>
    </row>
    <row r="102" spans="2:9" ht="4.5" customHeight="1" thickBot="1" x14ac:dyDescent="0.3">
      <c r="B102" s="37"/>
      <c r="C102" s="37"/>
      <c r="D102" s="37"/>
      <c r="E102" s="37"/>
      <c r="F102" s="37"/>
      <c r="G102" s="37"/>
      <c r="H102" s="37"/>
    </row>
    <row r="103" spans="2:9" ht="15.75" thickBot="1" x14ac:dyDescent="0.3">
      <c r="B103" s="37"/>
      <c r="C103" s="37"/>
      <c r="D103" s="37"/>
      <c r="E103" s="38" t="s">
        <v>138</v>
      </c>
      <c r="F103" s="47"/>
      <c r="G103" s="48"/>
      <c r="H103" s="49">
        <f>H101</f>
        <v>0</v>
      </c>
    </row>
    <row r="104" spans="2:9" ht="15.75" thickBot="1" x14ac:dyDescent="0.3">
      <c r="B104" s="37"/>
      <c r="C104" s="37"/>
      <c r="D104" s="37"/>
      <c r="E104" s="37"/>
      <c r="F104" s="37"/>
      <c r="G104" s="37"/>
      <c r="H104" s="37"/>
    </row>
    <row r="105" spans="2:9" ht="47.25" customHeight="1" thickBot="1" x14ac:dyDescent="0.3">
      <c r="B105" s="37"/>
      <c r="C105" s="37"/>
      <c r="D105" s="37"/>
      <c r="E105" s="59" t="s">
        <v>145</v>
      </c>
      <c r="F105" s="60"/>
      <c r="G105" s="61"/>
      <c r="H105" s="49">
        <f>ROUND((H98+H103),2)</f>
        <v>0</v>
      </c>
      <c r="I105" s="3" t="str">
        <f>IF(H105&gt;53657.7,"ERROR: EL TOTAL OFERTADO (IVA NO INCLUIDO) (a+b) ES SUPERIOR AL PERMITIDO DE 53.657,70 €"," ")</f>
        <v xml:space="preserve"> </v>
      </c>
    </row>
    <row r="106" spans="2:9" ht="15.75" thickBot="1" x14ac:dyDescent="0.3">
      <c r="B106" s="37"/>
      <c r="C106" s="37"/>
      <c r="D106" s="37"/>
      <c r="E106" s="37"/>
      <c r="F106" s="37"/>
      <c r="G106" s="37"/>
      <c r="H106" s="37"/>
    </row>
    <row r="107" spans="2:9" ht="15.75" thickBot="1" x14ac:dyDescent="0.3">
      <c r="B107" s="37"/>
      <c r="C107" s="37"/>
      <c r="D107" s="37"/>
      <c r="E107" s="37"/>
      <c r="F107" s="37"/>
      <c r="G107" s="50" t="s">
        <v>139</v>
      </c>
      <c r="H107" s="51">
        <f>ROUND((H105*0.21),2)</f>
        <v>0</v>
      </c>
    </row>
    <row r="108" spans="2:9" ht="15.75" thickBot="1" x14ac:dyDescent="0.3">
      <c r="B108" s="37"/>
      <c r="C108" s="37"/>
      <c r="D108" s="37"/>
      <c r="E108" s="37"/>
      <c r="F108" s="37"/>
      <c r="G108" s="37"/>
      <c r="H108" s="37"/>
    </row>
    <row r="109" spans="2:9" ht="15.75" thickBot="1" x14ac:dyDescent="0.3">
      <c r="B109" s="37"/>
      <c r="C109" s="37"/>
      <c r="D109" s="37"/>
      <c r="E109" s="59" t="s">
        <v>140</v>
      </c>
      <c r="F109" s="60"/>
      <c r="G109" s="61"/>
      <c r="H109" s="51">
        <f>H105+H107</f>
        <v>0</v>
      </c>
      <c r="I109" s="3" t="str">
        <f>IF(H109&gt;64925.82,"ERROR: EL TOTAL OFERTADO (IVA NO INCLUIDO) ES SUPERIOR AL PERMITIDO DE 64.925,82 €"," ")</f>
        <v xml:space="preserve"> </v>
      </c>
    </row>
    <row r="110" spans="2:9" s="1" customFormat="1" x14ac:dyDescent="0.25">
      <c r="B110" s="37"/>
      <c r="C110" s="37"/>
      <c r="D110" s="37"/>
      <c r="E110" s="52"/>
      <c r="F110" s="52"/>
      <c r="G110" s="52"/>
      <c r="H110" s="53"/>
      <c r="I110" s="3"/>
    </row>
    <row r="111" spans="2:9" x14ac:dyDescent="0.25">
      <c r="B111" s="37"/>
      <c r="C111" s="37"/>
      <c r="D111" s="37"/>
      <c r="E111" s="37"/>
      <c r="F111" s="37"/>
      <c r="G111" s="37"/>
      <c r="H111" s="37"/>
    </row>
    <row r="112" spans="2:9" ht="15.75" customHeight="1" x14ac:dyDescent="0.25">
      <c r="B112" s="50" t="s">
        <v>148</v>
      </c>
      <c r="C112" s="37"/>
      <c r="D112" s="37"/>
      <c r="E112" s="37"/>
      <c r="F112" s="37"/>
      <c r="G112" s="37"/>
      <c r="H112" s="37"/>
    </row>
    <row r="113" spans="2:8" ht="2.25" customHeight="1" x14ac:dyDescent="0.25">
      <c r="B113" s="50"/>
      <c r="C113" s="50"/>
      <c r="D113" s="50"/>
      <c r="E113" s="50"/>
      <c r="F113" s="37"/>
      <c r="G113" s="37"/>
      <c r="H113" s="37"/>
    </row>
    <row r="114" spans="2:8" x14ac:dyDescent="0.25">
      <c r="B114" s="50" t="s">
        <v>143</v>
      </c>
      <c r="C114" s="50"/>
      <c r="D114" s="50"/>
      <c r="E114" s="50"/>
      <c r="F114" s="37"/>
      <c r="G114" s="37"/>
      <c r="H114" s="37"/>
    </row>
    <row r="115" spans="2:8" x14ac:dyDescent="0.25">
      <c r="B115" s="50" t="s">
        <v>141</v>
      </c>
      <c r="C115" s="50"/>
      <c r="D115" s="50"/>
      <c r="E115" s="37"/>
      <c r="F115" s="37"/>
      <c r="G115" s="37"/>
      <c r="H115" s="37"/>
    </row>
    <row r="116" spans="2:8" ht="4.5" customHeight="1" x14ac:dyDescent="0.25">
      <c r="B116" s="50"/>
      <c r="C116" s="50"/>
      <c r="D116" s="50"/>
      <c r="E116" s="37"/>
      <c r="F116" s="37"/>
      <c r="G116" s="37"/>
      <c r="H116" s="37"/>
    </row>
    <row r="117" spans="2:8" x14ac:dyDescent="0.25">
      <c r="B117" s="65" t="s">
        <v>149</v>
      </c>
      <c r="C117" s="65" t="s">
        <v>146</v>
      </c>
      <c r="D117" s="65" t="s">
        <v>146</v>
      </c>
      <c r="E117" s="65" t="s">
        <v>146</v>
      </c>
      <c r="F117" s="54"/>
      <c r="G117" s="54"/>
      <c r="H117" s="54"/>
    </row>
    <row r="118" spans="2:8" x14ac:dyDescent="0.25">
      <c r="B118" s="65" t="s">
        <v>147</v>
      </c>
      <c r="C118" s="65" t="s">
        <v>147</v>
      </c>
      <c r="D118" s="65" t="s">
        <v>147</v>
      </c>
      <c r="E118" s="65" t="s">
        <v>147</v>
      </c>
      <c r="F118" s="54"/>
      <c r="G118" s="54"/>
      <c r="H118" s="54"/>
    </row>
    <row r="119" spans="2:8" x14ac:dyDescent="0.25">
      <c r="B119" s="65" t="s">
        <v>146</v>
      </c>
      <c r="C119" s="65" t="s">
        <v>146</v>
      </c>
      <c r="D119" s="65" t="s">
        <v>146</v>
      </c>
      <c r="E119" s="65" t="s">
        <v>146</v>
      </c>
      <c r="F119" s="54"/>
      <c r="G119" s="54"/>
      <c r="H119" s="54"/>
    </row>
    <row r="120" spans="2:8" x14ac:dyDescent="0.25">
      <c r="B120" s="65" t="s">
        <v>147</v>
      </c>
      <c r="C120" s="65" t="s">
        <v>147</v>
      </c>
      <c r="D120" s="65" t="s">
        <v>147</v>
      </c>
      <c r="E120" s="65" t="s">
        <v>147</v>
      </c>
      <c r="F120" s="54"/>
      <c r="G120" s="54"/>
      <c r="H120" s="54"/>
    </row>
    <row r="121" spans="2:8" x14ac:dyDescent="0.25">
      <c r="B121" s="65" t="s">
        <v>146</v>
      </c>
      <c r="C121" s="65" t="s">
        <v>146</v>
      </c>
      <c r="D121" s="65" t="s">
        <v>146</v>
      </c>
      <c r="E121" s="65" t="s">
        <v>146</v>
      </c>
      <c r="F121" s="54"/>
      <c r="G121" s="54"/>
      <c r="H121" s="54"/>
    </row>
    <row r="122" spans="2:8" x14ac:dyDescent="0.25">
      <c r="B122" s="65" t="s">
        <v>147</v>
      </c>
      <c r="C122" s="65" t="s">
        <v>147</v>
      </c>
      <c r="D122" s="65" t="s">
        <v>147</v>
      </c>
      <c r="E122" s="65" t="s">
        <v>147</v>
      </c>
      <c r="F122" s="54"/>
      <c r="G122" s="54"/>
      <c r="H122" s="54"/>
    </row>
    <row r="123" spans="2:8" x14ac:dyDescent="0.25">
      <c r="B123" s="4"/>
      <c r="C123" s="4"/>
      <c r="D123" s="4"/>
      <c r="E123" s="4"/>
      <c r="F123" s="4"/>
      <c r="G123" s="4"/>
      <c r="H123" s="4"/>
    </row>
    <row r="124" spans="2:8" s="1" customFormat="1" x14ac:dyDescent="0.25"/>
    <row r="125" spans="2:8" s="1" customFormat="1" x14ac:dyDescent="0.25"/>
    <row r="126" spans="2:8" s="1" customFormat="1" x14ac:dyDescent="0.25"/>
    <row r="127" spans="2:8" s="1" customFormat="1" x14ac:dyDescent="0.25"/>
    <row r="128" spans="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sheetData>
  <sheetProtection algorithmName="SHA-512" hashValue="0DQmOeLJMhmSBVxIi9F8e3Jm9dbWTbdk5vNeYT5guBhkUWCw2vSlXwgYAFzgvdXyIsCivU7cA2A0zJh0FbEx7w==" saltValue="OrLtHOh0qGDSBim97tPWjA==" spinCount="100000" sheet="1" objects="1" scenarios="1"/>
  <mergeCells count="5">
    <mergeCell ref="E105:G105"/>
    <mergeCell ref="E109:G109"/>
    <mergeCell ref="B100:D100"/>
    <mergeCell ref="B101:D101"/>
    <mergeCell ref="B117:E122"/>
  </mergeCells>
  <conditionalFormatting sqref="H101 H103 H105">
    <cfRule type="cellIs" dxfId="0" priority="1" operator="equal">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Detalle oferta económica 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DSM0002</dc:creator>
  <cp:lastModifiedBy>DSM0002</cp:lastModifiedBy>
  <dcterms:created xsi:type="dcterms:W3CDTF">2026-04-15T06:28:29Z</dcterms:created>
  <dcterms:modified xsi:type="dcterms:W3CDTF">2026-05-06T06:37:44Z</dcterms:modified>
</cp:coreProperties>
</file>