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IARIO (contrato puente)\01-BPM\"/>
    </mc:Choice>
  </mc:AlternateContent>
  <xr:revisionPtr revIDLastSave="0" documentId="13_ncr:1_{650F835E-4175-47D4-9D53-AC3AF779258E}" xr6:coauthVersionLast="47" xr6:coauthVersionMax="47" xr10:uidLastSave="{00000000-0000-0000-0000-000000000000}"/>
  <workbookProtection workbookAlgorithmName="SHA-512" workbookHashValue="JEc/JlUJQLjFPdnA2bW8OPq88jCBFWNcLy0oyUsGos9CupWUts74HyZNccVi6Nze/ODQQa6500R/06sAgihN1Q==" workbookSaltValue="8KMSqSZUBqTRArlDlFZgWQ==" workbookSpinCount="100000" lockStructure="1"/>
  <bookViews>
    <workbookView xWindow="20370" yWindow="-120" windowWidth="29040" windowHeight="15840" xr2:uid="{1852DF24-85E0-4929-81BB-27001881F590}"/>
  </bookViews>
  <sheets>
    <sheet name="Of econ Lote 1 mobiliario" sheetId="1" r:id="rId1"/>
  </sheets>
  <definedNames>
    <definedName name="_xlnm.Print_Area" localSheetId="0">'Of econ Lote 1 mobiliario'!$B$2:$G$111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7" i="1" l="1"/>
  <c r="G100" i="1" l="1"/>
  <c r="G102" i="1" s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73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4" i="1"/>
  <c r="G5" i="1" l="1"/>
  <c r="G97" i="1" l="1"/>
  <c r="G70" i="1" l="1"/>
  <c r="G107" i="1" l="1"/>
  <c r="G109" i="1" l="1"/>
  <c r="G111" i="1" s="1"/>
</calcChain>
</file>

<file path=xl/sharedStrings.xml><?xml version="1.0" encoding="utf-8"?>
<sst xmlns="http://schemas.openxmlformats.org/spreadsheetml/2006/main" count="120" uniqueCount="112">
  <si>
    <t>Armario Dirección central de 91*42*74</t>
  </si>
  <si>
    <t xml:space="preserve">Armario Dirección central de 91*42*181 (puertas altas) </t>
  </si>
  <si>
    <t xml:space="preserve">Armario Dirección central de 91*42*181 (puertas bajas) </t>
  </si>
  <si>
    <t>Armario Dirección oficinas de 91*42*74</t>
  </si>
  <si>
    <t xml:space="preserve">Armario Dirección oficinas de 91*42*181 (puertas altas) </t>
  </si>
  <si>
    <t xml:space="preserve">Armario Dirección oficinas de 91*42*181 (puertas bajas) </t>
  </si>
  <si>
    <t>Bancada sala de espera 2 plazas polipropileno c/brazos</t>
  </si>
  <si>
    <t>Bancada sala de espera 2 plazas polipropileno c/brazos (1silla+1mesa)</t>
  </si>
  <si>
    <t>Bancada sala de espera 3 plazas polipropileno c/brazos</t>
  </si>
  <si>
    <t>Bancada sala de espera 3 plazas polipropileno c/brazos (2sillas+1mesa)</t>
  </si>
  <si>
    <t xml:space="preserve">Bancada sala de espera 4 plazas polipropileno c/brazos </t>
  </si>
  <si>
    <t>Bancada sala de espera 4 plazas polipropileno c/brazos (3sillas+1mesa)</t>
  </si>
  <si>
    <t xml:space="preserve">Bancada sala de espera 5 plazas polipropileno c/brazos </t>
  </si>
  <si>
    <t>Bancada sala de espera 5 plazas polipropileno c/brazos (4sillas+1mesa)</t>
  </si>
  <si>
    <t>Bancada sala de espera 3 plazas madera c/brazos</t>
  </si>
  <si>
    <t>Bancada sala de espera 3 plazas madera c/brazos (2sillas+1mesa)</t>
  </si>
  <si>
    <t>Bancada sala de espera 4 plazas madera c/brazos</t>
  </si>
  <si>
    <t>Bancada sala de espera 4 plazas madera c/brazos  (3sillas+1mesa)</t>
  </si>
  <si>
    <t>Bancada sala de espera 5 plazas madera c/brazos</t>
  </si>
  <si>
    <t>Bancada sala de espera 5 plazas madera c/brazos (4sillas+1mesa)</t>
  </si>
  <si>
    <t>Buc de 3 cajones y cajon + archivo</t>
  </si>
  <si>
    <t xml:space="preserve">Buc encimera </t>
  </si>
  <si>
    <t>Burras + 15 perchas</t>
  </si>
  <si>
    <t>Mesa Dirección oficinas con ala y 2 bucs (cantos perfilados)</t>
  </si>
  <si>
    <t>Mesa Formación</t>
  </si>
  <si>
    <t>Mesa Formación plegable</t>
  </si>
  <si>
    <t>Mesa Formación con bandeja porta cables</t>
  </si>
  <si>
    <t>Mesa Operativa despacho médico con buc y faldón</t>
  </si>
  <si>
    <t>Mesa Operativa oficina angular con buc y faldón</t>
  </si>
  <si>
    <t>Mesa Operativa oficina rectangular con ala y buc (Modelo 1400 mm ancho * 800mm fondo)</t>
  </si>
  <si>
    <t>Mesa Operativa oficina rectangular con ala y buc (Modelo 1600mm  ancho * 800mm fondo)</t>
  </si>
  <si>
    <t>Mesa Operativa Oficina Tipo 2 (1000mm ancho * 600mm fondo)</t>
  </si>
  <si>
    <t>Mesa Operativa Oficina Tipo 2 (1200mm ancho * 800mm fondo)</t>
  </si>
  <si>
    <t>Mesa Operativa Oficina Tipo 2 (1400mm ancho * 800mm fondo)</t>
  </si>
  <si>
    <t>Mesa Operativa Oficina Tipo 2 (1600mm ancho * 800mm fondo)</t>
  </si>
  <si>
    <t>Mesa Operativa Oficina Tipo 2 (800mm ancho * 800mm fondo)</t>
  </si>
  <si>
    <t>Mesa Reunión Dirección (cantos perfilados)</t>
  </si>
  <si>
    <t>Mesa Reunión Operativa (Modelo 1000mm diámetro)</t>
  </si>
  <si>
    <t>Mesa Reunión Operativa (Modelo 1200mm diámetro)</t>
  </si>
  <si>
    <t xml:space="preserve">Mesa Recepción adaptación mobilidad reducida de 1800*800 Buc de 3 cajones </t>
  </si>
  <si>
    <t>Paragüeros (lotes de 5 unidades)</t>
  </si>
  <si>
    <t>Perchero de pie</t>
  </si>
  <si>
    <t>Percha pared</t>
  </si>
  <si>
    <t xml:space="preserve">Reloj mural de pared </t>
  </si>
  <si>
    <t>Separador metacrilato (sobre mesa) con y sin ventanilla 800*700</t>
  </si>
  <si>
    <t>Separador metacrilato (sobre mesa y recepción) con y sin ventanilla 1000*700</t>
  </si>
  <si>
    <t>Separador metacrilato (sobre mesa y recepción) con y sin ventanilla 1200*700</t>
  </si>
  <si>
    <t xml:space="preserve">Biombo separador metacrilato de suelo c/pie </t>
  </si>
  <si>
    <t>Separadores Frontales de 1000 para mesa de 1200 de ancho</t>
  </si>
  <si>
    <t>Separadores Frontales de 1200 para mesa de 1400 de ancho</t>
  </si>
  <si>
    <t>Separadores Frontales de 1400 para mesa de 1600 de ancho</t>
  </si>
  <si>
    <t>Metro lineal de Sobre de mesa en DM de 52mm de espesor rechapado en roble natural de 80mm de ancho (sobre de mesa de trabajo)</t>
  </si>
  <si>
    <t xml:space="preserve">Metro lineal de Sobre de mesa en DM de 52mm de espesor rechapado en roble natural de 120mm de ancho (sobre de mesa de reuniones) </t>
  </si>
  <si>
    <t>Metro lineal en DM de 26mm de espesor rechapado en roble natural</t>
  </si>
  <si>
    <t>Recambios</t>
  </si>
  <si>
    <t xml:space="preserve">Cerradura para buc </t>
  </si>
  <si>
    <t>Cerradura y mecanismo para armarios</t>
  </si>
  <si>
    <t>Asiento bancada polipropileno</t>
  </si>
  <si>
    <t>Asiento bancada madera</t>
  </si>
  <si>
    <t>Pestañas de plastico c/tornillos para armario (20 unidades)</t>
  </si>
  <si>
    <t>Portes</t>
  </si>
  <si>
    <t>Portes por pedidos inferiores a 500€</t>
  </si>
  <si>
    <t>IVA (21%)</t>
  </si>
  <si>
    <t>Subida cable tipo vértebra</t>
  </si>
  <si>
    <t>Conector de cables redondo para mesa trabajo</t>
  </si>
  <si>
    <t>Mesa 120x100 a pared redondeada con pata redondeada</t>
  </si>
  <si>
    <t>Precio máximo unitario                 (Sin IVA)</t>
  </si>
  <si>
    <t xml:space="preserve">Armario estrecho tipo Taquilla de 45*45*178 </t>
  </si>
  <si>
    <t>Precio máximo unitario 
(Sin IVA)</t>
  </si>
  <si>
    <t>Unidades previstas</t>
  </si>
  <si>
    <r>
      <t xml:space="preserve">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
(Sin IVA)</t>
    </r>
  </si>
  <si>
    <r>
      <t xml:space="preserve">Importe ofertado (unidades previstas * precio unitario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(Sin IVA))</t>
    </r>
  </si>
  <si>
    <t>Lote 1: Suministro, montaje, reparación de mobiliario y accesorios de oficina para los centros asistenciales, oficinas y clínicas</t>
  </si>
  <si>
    <r>
      <t xml:space="preserve">Se deberá presentar oferta a todos los elementos de la tabla. </t>
    </r>
    <r>
      <rPr>
        <b/>
        <u/>
        <sz val="10"/>
        <color theme="1"/>
        <rFont val="Arial"/>
        <family val="2"/>
      </rPr>
      <t>En caso contrario, la oferta será RECHAZADA</t>
    </r>
    <r>
      <rPr>
        <b/>
        <sz val="10"/>
        <color theme="1"/>
        <rFont val="Arial"/>
        <family val="2"/>
      </rPr>
      <t>.</t>
    </r>
  </si>
  <si>
    <r>
      <t xml:space="preserve">El concepto </t>
    </r>
    <r>
      <rPr>
        <b/>
        <i/>
        <sz val="10"/>
        <color theme="1"/>
        <rFont val="Arial"/>
        <family val="2"/>
      </rPr>
      <t xml:space="preserve">"Importe previsto para reparaciones </t>
    </r>
    <r>
      <rPr>
        <b/>
        <i/>
        <sz val="10"/>
        <color rgb="FF0070C0"/>
        <rFont val="Arial"/>
        <family val="2"/>
      </rPr>
      <t>(d)</t>
    </r>
    <r>
      <rPr>
        <b/>
        <i/>
        <sz val="10"/>
        <color theme="1"/>
        <rFont val="Arial"/>
        <family val="2"/>
      </rPr>
      <t>"</t>
    </r>
    <r>
      <rPr>
        <sz val="10"/>
        <color theme="1"/>
        <rFont val="Arial"/>
        <family val="2"/>
      </rPr>
      <t xml:space="preserve"> es una cantidad fija y no se podrá modificar.</t>
    </r>
  </si>
  <si>
    <r>
      <t>El importe resultante de la casilla “</t>
    </r>
    <r>
      <rPr>
        <b/>
        <sz val="10"/>
        <rFont val="Arial"/>
        <family val="2"/>
      </rPr>
      <t>TOTAL OFERTA ECONÓMICA</t>
    </r>
    <r>
      <rPr>
        <b/>
        <sz val="10"/>
        <color rgb="FF0070C0"/>
        <rFont val="Arial"/>
        <family val="2"/>
      </rPr>
      <t xml:space="preserve"> (a+b+c+d)</t>
    </r>
    <r>
      <rPr>
        <b/>
        <sz val="10"/>
        <rFont val="Arial"/>
        <family val="2"/>
      </rPr>
      <t xml:space="preserve">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1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rellenada, y con el importe a ofertar en la casilla de nombre "Precio" del Portal de licitación electrónica de MC MUTUAL.</t>
    </r>
  </si>
  <si>
    <t>TOTAL OFERTA ECONÓMICA (IVA incluido)</t>
  </si>
  <si>
    <r>
      <t xml:space="preserve">TOTAL OFERTA ECONÓMICA </t>
    </r>
    <r>
      <rPr>
        <b/>
        <sz val="11"/>
        <color rgb="FF0070C0"/>
        <rFont val="Arial"/>
        <family val="2"/>
      </rPr>
      <t>(a+b+c+d)</t>
    </r>
    <r>
      <rPr>
        <b/>
        <sz val="11"/>
        <rFont val="Arial"/>
        <family val="2"/>
      </rPr>
      <t xml:space="preserve"> (IVA no incluido) </t>
    </r>
  </si>
  <si>
    <r>
      <t>Igualmente, 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theme="1"/>
        <rFont val="Arial"/>
        <family val="2"/>
      </rPr>
      <t>incluido</t>
    </r>
    <r>
      <rPr>
        <b/>
        <sz val="10"/>
        <rFont val="Arial"/>
        <family val="2"/>
      </rPr>
      <t>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para el Lote 1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Particulares.</t>
    </r>
  </si>
  <si>
    <r>
      <rPr>
        <b/>
        <sz val="10"/>
        <color theme="1"/>
        <rFont val="Arial"/>
        <family val="2"/>
      </rPr>
      <t>Únicamente se deberán rellenar las celdas de la columna "F"</t>
    </r>
    <r>
      <rPr>
        <sz val="10"/>
        <color theme="1"/>
        <rFont val="Arial"/>
        <family val="2"/>
      </rPr>
      <t>, que se corresponderán con el precio unitario ofertado para cada elemento, ya sea mobiliario, recambio o portes (IVA no incluido en cualquier caso) según la parte de la tabla de oferta económica en la cual se encuentre el concepto a ofertar</t>
    </r>
    <r>
      <rPr>
        <b/>
        <sz val="10"/>
        <color theme="1"/>
        <rFont val="Arial"/>
        <family val="2"/>
      </rPr>
      <t>. El resto de celdas se rellenarán automáticamente.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Los importes unitarios ofertados deberán tener un máximo de dos posiciones decimales, ser superiores a 0,00 € y en ningún caso podrán superar el precio máximo unitario permitido (IVA no incluido) indicado en la columna "E".</t>
    </r>
    <r>
      <rPr>
        <sz val="10"/>
        <color theme="1"/>
        <rFont val="Arial"/>
        <family val="2"/>
      </rPr>
      <t xml:space="preserve"> </t>
    </r>
    <r>
      <rPr>
        <b/>
        <u/>
        <sz val="10"/>
        <color theme="1"/>
        <rFont val="Arial"/>
        <family val="2"/>
      </rPr>
      <t>En caso de ofertar precios superiores a los máximos permitidos, la oferta será RECHAZADA</t>
    </r>
    <r>
      <rPr>
        <b/>
        <sz val="10"/>
        <color theme="1"/>
        <rFont val="Arial"/>
        <family val="2"/>
      </rPr>
      <t>.</t>
    </r>
  </si>
  <si>
    <t>Armario de 45*45*75 Beig/Arce</t>
  </si>
  <si>
    <t>Armario de 45*45*142 Beig/Arce</t>
  </si>
  <si>
    <t>Armario de 45*45*178 Beig/Arce</t>
  </si>
  <si>
    <t>Armario de 45*45*210 Beig/Arce</t>
  </si>
  <si>
    <t>Armario de 90*45*75  Beig/Arce</t>
  </si>
  <si>
    <t>Armario de 90*45*142 Beig/Arce</t>
  </si>
  <si>
    <t>Armario de 90*45*178 Beig/Arce</t>
  </si>
  <si>
    <t>Armario de 90*45*210 Beig/Arce</t>
  </si>
  <si>
    <t>Mesa 140*140 con electrificación con canal y tapa abatible y 2 modulos apoyo</t>
  </si>
  <si>
    <t>Mesa 140*80 con faldón y electrificación con canal y tapa abatible</t>
  </si>
  <si>
    <t xml:space="preserve">Mesa 140x120 rectangular básica </t>
  </si>
  <si>
    <t>Mesa 160*80 con faldón y ala con cajonera +mueble bajo  y electrificación con canal y tapa abatible</t>
  </si>
  <si>
    <t>Mesa con ala y faldón  (160x80) y electrificación con canal y tapa abatible</t>
  </si>
  <si>
    <t>Mesa de dirección apoyada rectangular sobre armario de 200x45 cm y mesa de 180x100cm</t>
  </si>
  <si>
    <t>Mesa grupo 2 personas 140*160 con electrificación con canal y tapa abatible</t>
  </si>
  <si>
    <t>Mesa grupo 4 personas 140*160 con electrificación con canal y tapa abatible</t>
  </si>
  <si>
    <t>Mesa grupo 4 personas 160*160 con electrificación con canal y tapa abatible</t>
  </si>
  <si>
    <t>Mesa reunión 140*140 con electrificación con canal y tapa abatible</t>
  </si>
  <si>
    <t>Mesa reunión 200*160 con electrificación con canal y tapa abatible</t>
  </si>
  <si>
    <t>Mesa reunión 320*140 con electrificación con canal y tapa abatible</t>
  </si>
  <si>
    <t>Mesa sala reuniones trapezoidal doble 200x120 con electrificación con canal y tapa abatible</t>
  </si>
  <si>
    <t>Mesa sala reuniones trapezoidal doble 240x160 con electrificación con canal y tapa abatible</t>
  </si>
  <si>
    <r>
      <t xml:space="preserve">Total importe recambios ofertado (sin IVA) </t>
    </r>
    <r>
      <rPr>
        <b/>
        <sz val="10"/>
        <color rgb="FF0070C0"/>
        <rFont val="Arial"/>
        <family val="2"/>
      </rPr>
      <t>(b)</t>
    </r>
  </si>
  <si>
    <r>
      <t xml:space="preserve">Total importe portes ofertado (sin IVA) </t>
    </r>
    <r>
      <rPr>
        <b/>
        <sz val="10"/>
        <color rgb="FF0070C0"/>
        <rFont val="Arial"/>
        <family val="2"/>
      </rPr>
      <t>(c)</t>
    </r>
  </si>
  <si>
    <r>
      <t xml:space="preserve">Total importe mobiliario ofertado (sin IVA) </t>
    </r>
    <r>
      <rPr>
        <b/>
        <sz val="10"/>
        <color rgb="FF0070C0"/>
        <rFont val="Arial"/>
        <family val="2"/>
      </rPr>
      <t>(a)</t>
    </r>
  </si>
  <si>
    <r>
      <t>Importe previsto para reparaciones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theme="1"/>
        <rFont val="Arial"/>
        <family val="2"/>
      </rPr>
      <t>(sin IVA)</t>
    </r>
    <r>
      <rPr>
        <b/>
        <sz val="10"/>
        <color rgb="FF0070C0"/>
        <rFont val="Arial"/>
        <family val="2"/>
      </rPr>
      <t xml:space="preserve"> (d) </t>
    </r>
    <r>
      <rPr>
        <b/>
        <sz val="10"/>
        <rFont val="Arial"/>
        <family val="2"/>
      </rPr>
      <t xml:space="preserve">  </t>
    </r>
  </si>
  <si>
    <t>Únicamente se permitirá ofertar precio unitario 0,00 € en el apartado relativo a los portes, pero en todo caso se deberá teclear, no dejar en blanco.</t>
  </si>
  <si>
    <t>Mobiliario</t>
  </si>
  <si>
    <t>Núm.</t>
  </si>
  <si>
    <t>Separador fonoabsorvente frontal 140</t>
  </si>
  <si>
    <t>Separador fonoabsorvente frontal 160 (grupo 4)</t>
  </si>
  <si>
    <t>Mesa redonda alta 60 cm x 105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</si>
</sst>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1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2"/>
      <color rgb="FF0070C0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b/>
      <i/>
      <sz val="10"/>
      <name val="Arial"/>
      <family val="2"/>
    </font>
    <font>
      <b/>
      <i/>
      <sz val="10"/>
      <color rgb="FF0070C0"/>
      <name val="Arial"/>
      <family val="2"/>
    </font>
    <font>
      <b/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161">
    <xf numFmtId="0" fontId="0" fillId="0" borderId="0" xfId="0"/>
    <xf numFmtId="44" fontId="3" fillId="2" borderId="21" xfId="1" applyNumberFormat="1" applyFont="1" applyFill="1" applyBorder="1" applyAlignment="1" applyProtection="1">
      <alignment horizontal="right" vertical="center"/>
      <protection locked="0"/>
    </xf>
    <xf numFmtId="44" fontId="3" fillId="2" borderId="27" xfId="1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</xf>
    <xf numFmtId="44" fontId="3" fillId="0" borderId="15" xfId="1" applyNumberFormat="1" applyFont="1" applyBorder="1" applyAlignment="1" applyProtection="1">
      <alignment horizontal="right" vertical="center"/>
      <protection locked="0"/>
    </xf>
    <xf numFmtId="44" fontId="3" fillId="0" borderId="5" xfId="1" applyNumberFormat="1" applyFont="1" applyBorder="1" applyAlignment="1" applyProtection="1">
      <alignment horizontal="right" vertical="center"/>
      <protection locked="0"/>
    </xf>
    <xf numFmtId="44" fontId="3" fillId="0" borderId="10" xfId="1" applyNumberFormat="1" applyFont="1" applyBorder="1" applyAlignment="1" applyProtection="1">
      <alignment horizontal="right" vertical="center"/>
      <protection locked="0"/>
    </xf>
    <xf numFmtId="164" fontId="3" fillId="2" borderId="14" xfId="1" applyNumberFormat="1" applyFont="1" applyFill="1" applyBorder="1" applyAlignment="1" applyProtection="1">
      <alignment horizontal="right" vertical="center"/>
      <protection locked="0"/>
    </xf>
    <xf numFmtId="0" fontId="0" fillId="0" borderId="0" xfId="0" applyFill="1" applyAlignment="1" applyProtection="1">
      <alignment vertical="center"/>
    </xf>
    <xf numFmtId="0" fontId="16" fillId="0" borderId="0" xfId="1" applyFont="1" applyFill="1" applyBorder="1" applyAlignment="1" applyProtection="1">
      <alignment horizontal="center" vertical="center" wrapText="1"/>
    </xf>
    <xf numFmtId="0" fontId="13" fillId="4" borderId="1" xfId="1" applyFont="1" applyFill="1" applyBorder="1" applyAlignment="1" applyProtection="1">
      <alignment horizontal="center" vertical="center" wrapText="1"/>
    </xf>
    <xf numFmtId="164" fontId="13" fillId="4" borderId="2" xfId="1" applyNumberFormat="1" applyFont="1" applyFill="1" applyBorder="1" applyAlignment="1" applyProtection="1">
      <alignment horizontal="center" vertical="center" wrapText="1"/>
    </xf>
    <xf numFmtId="164" fontId="13" fillId="4" borderId="24" xfId="1" applyNumberFormat="1" applyFont="1" applyFill="1" applyBorder="1" applyAlignment="1" applyProtection="1">
      <alignment horizontal="center" vertical="center" wrapText="1"/>
    </xf>
    <xf numFmtId="165" fontId="13" fillId="0" borderId="0" xfId="1" applyNumberFormat="1" applyFont="1" applyFill="1" applyBorder="1" applyAlignment="1" applyProtection="1">
      <alignment horizontal="center" vertical="center" wrapText="1"/>
    </xf>
    <xf numFmtId="165" fontId="12" fillId="0" borderId="0" xfId="1" applyNumberFormat="1" applyFont="1" applyFill="1" applyBorder="1" applyAlignment="1" applyProtection="1">
      <alignment horizontal="center" vertical="center" wrapText="1"/>
    </xf>
    <xf numFmtId="44" fontId="3" fillId="2" borderId="17" xfId="1" applyNumberFormat="1" applyFont="1" applyFill="1" applyBorder="1" applyAlignment="1" applyProtection="1">
      <alignment horizontal="right" vertical="center"/>
    </xf>
    <xf numFmtId="44" fontId="3" fillId="0" borderId="0" xfId="1" applyNumberFormat="1" applyFont="1" applyFill="1" applyBorder="1" applyAlignment="1" applyProtection="1">
      <alignment horizontal="right" vertical="center"/>
    </xf>
    <xf numFmtId="44" fontId="0" fillId="0" borderId="0" xfId="0" applyNumberFormat="1" applyAlignment="1" applyProtection="1">
      <alignment vertical="center"/>
    </xf>
    <xf numFmtId="44" fontId="3" fillId="2" borderId="4" xfId="1" applyNumberFormat="1" applyFont="1" applyFill="1" applyBorder="1" applyAlignment="1" applyProtection="1">
      <alignment horizontal="right" vertical="center"/>
    </xf>
    <xf numFmtId="44" fontId="3" fillId="2" borderId="11" xfId="1" applyNumberFormat="1" applyFont="1" applyFill="1" applyBorder="1" applyAlignment="1" applyProtection="1">
      <alignment horizontal="right" vertical="center"/>
    </xf>
    <xf numFmtId="0" fontId="4" fillId="0" borderId="34" xfId="0" applyFont="1" applyBorder="1" applyAlignment="1" applyProtection="1">
      <alignment horizontal="center" vertical="center" wrapText="1"/>
    </xf>
    <xf numFmtId="0" fontId="5" fillId="0" borderId="34" xfId="2" applyFont="1" applyBorder="1" applyAlignment="1" applyProtection="1">
      <alignment vertical="center" wrapText="1"/>
    </xf>
    <xf numFmtId="0" fontId="3" fillId="0" borderId="34" xfId="1" applyBorder="1" applyAlignment="1" applyProtection="1">
      <alignment horizontal="center" vertical="center"/>
    </xf>
    <xf numFmtId="44" fontId="3" fillId="0" borderId="34" xfId="1" applyNumberFormat="1" applyBorder="1" applyAlignment="1" applyProtection="1">
      <alignment horizontal="right" vertical="center"/>
    </xf>
    <xf numFmtId="44" fontId="3" fillId="2" borderId="34" xfId="1" applyNumberFormat="1" applyFill="1" applyBorder="1" applyAlignment="1" applyProtection="1">
      <alignment horizontal="right" vertical="center"/>
    </xf>
    <xf numFmtId="44" fontId="3" fillId="0" borderId="0" xfId="1" applyNumberFormat="1" applyFill="1" applyBorder="1" applyAlignment="1" applyProtection="1">
      <alignment horizontal="right" vertical="center"/>
    </xf>
    <xf numFmtId="0" fontId="6" fillId="0" borderId="35" xfId="0" applyFont="1" applyBorder="1" applyAlignment="1" applyProtection="1">
      <alignment horizontal="center" vertical="center"/>
    </xf>
    <xf numFmtId="0" fontId="7" fillId="2" borderId="35" xfId="1" applyFont="1" applyFill="1" applyBorder="1" applyAlignment="1" applyProtection="1">
      <alignment horizontal="right" vertical="center" wrapText="1"/>
    </xf>
    <xf numFmtId="165" fontId="7" fillId="2" borderId="35" xfId="1" applyNumberFormat="1" applyFont="1" applyFill="1" applyBorder="1" applyAlignment="1" applyProtection="1">
      <alignment horizontal="right" vertical="center"/>
    </xf>
    <xf numFmtId="165" fontId="7" fillId="0" borderId="0" xfId="1" applyNumberFormat="1" applyFont="1" applyFill="1" applyAlignment="1" applyProtection="1">
      <alignment horizontal="right" vertical="center"/>
    </xf>
    <xf numFmtId="165" fontId="7" fillId="2" borderId="0" xfId="1" applyNumberFormat="1" applyFont="1" applyFill="1" applyAlignment="1" applyProtection="1">
      <alignment horizontal="right" vertical="center"/>
    </xf>
    <xf numFmtId="0" fontId="6" fillId="0" borderId="36" xfId="0" applyFont="1" applyBorder="1" applyAlignment="1" applyProtection="1">
      <alignment horizontal="center" vertical="center"/>
    </xf>
    <xf numFmtId="0" fontId="5" fillId="2" borderId="36" xfId="2" applyFont="1" applyFill="1" applyBorder="1" applyAlignment="1" applyProtection="1">
      <alignment vertical="center"/>
    </xf>
    <xf numFmtId="0" fontId="3" fillId="2" borderId="36" xfId="1" applyFill="1" applyBorder="1" applyAlignment="1" applyProtection="1">
      <alignment horizontal="center" vertical="center"/>
    </xf>
    <xf numFmtId="164" fontId="3" fillId="2" borderId="36" xfId="1" applyNumberFormat="1" applyFill="1" applyBorder="1" applyAlignment="1" applyProtection="1">
      <alignment horizontal="right" vertical="center"/>
    </xf>
    <xf numFmtId="164" fontId="3" fillId="0" borderId="0" xfId="1" applyNumberFormat="1" applyFill="1" applyAlignment="1" applyProtection="1">
      <alignment horizontal="right" vertical="center"/>
    </xf>
    <xf numFmtId="0" fontId="13" fillId="4" borderId="23" xfId="1" applyFont="1" applyFill="1" applyBorder="1" applyAlignment="1" applyProtection="1">
      <alignment horizontal="center" vertical="center" wrapText="1"/>
    </xf>
    <xf numFmtId="0" fontId="13" fillId="4" borderId="13" xfId="1" applyFont="1" applyFill="1" applyBorder="1" applyAlignment="1" applyProtection="1">
      <alignment horizontal="center" vertical="center" wrapText="1"/>
    </xf>
    <xf numFmtId="0" fontId="13" fillId="4" borderId="14" xfId="1" applyFont="1" applyFill="1" applyBorder="1" applyAlignment="1" applyProtection="1">
      <alignment horizontal="center" vertical="center" wrapText="1"/>
    </xf>
    <xf numFmtId="164" fontId="13" fillId="4" borderId="14" xfId="1" applyNumberFormat="1" applyFont="1" applyFill="1" applyBorder="1" applyAlignment="1" applyProtection="1">
      <alignment horizontal="center" vertical="center" wrapText="1"/>
    </xf>
    <xf numFmtId="44" fontId="3" fillId="2" borderId="22" xfId="1" applyNumberFormat="1" applyFont="1" applyFill="1" applyBorder="1" applyAlignment="1" applyProtection="1">
      <alignment horizontal="right" vertical="center"/>
    </xf>
    <xf numFmtId="44" fontId="3" fillId="2" borderId="28" xfId="1" applyNumberFormat="1" applyFont="1" applyFill="1" applyBorder="1" applyAlignment="1" applyProtection="1">
      <alignment horizontal="right" vertical="center"/>
    </xf>
    <xf numFmtId="0" fontId="3" fillId="2" borderId="30" xfId="1" applyFill="1" applyBorder="1" applyAlignment="1" applyProtection="1">
      <alignment horizontal="center" vertical="center"/>
    </xf>
    <xf numFmtId="0" fontId="4" fillId="2" borderId="30" xfId="1" applyFont="1" applyFill="1" applyBorder="1" applyAlignment="1" applyProtection="1">
      <alignment horizontal="left" vertical="center"/>
    </xf>
    <xf numFmtId="0" fontId="3" fillId="0" borderId="30" xfId="1" applyFill="1" applyBorder="1" applyAlignment="1" applyProtection="1">
      <alignment horizontal="center" vertical="center"/>
    </xf>
    <xf numFmtId="44" fontId="3" fillId="0" borderId="30" xfId="1" applyNumberFormat="1" applyFill="1" applyBorder="1" applyAlignment="1" applyProtection="1">
      <alignment horizontal="right" vertical="center"/>
    </xf>
    <xf numFmtId="44" fontId="3" fillId="0" borderId="29" xfId="1" applyNumberFormat="1" applyFill="1" applyBorder="1" applyAlignment="1" applyProtection="1">
      <alignment horizontal="right" vertical="center"/>
    </xf>
    <xf numFmtId="0" fontId="0" fillId="0" borderId="29" xfId="0" applyBorder="1" applyAlignment="1" applyProtection="1">
      <alignment vertical="center"/>
    </xf>
    <xf numFmtId="0" fontId="6" fillId="2" borderId="29" xfId="0" applyFont="1" applyFill="1" applyBorder="1" applyAlignment="1" applyProtection="1">
      <alignment horizontal="center" vertical="center"/>
    </xf>
    <xf numFmtId="0" fontId="7" fillId="2" borderId="29" xfId="1" applyFont="1" applyFill="1" applyBorder="1" applyAlignment="1" applyProtection="1">
      <alignment horizontal="right" vertical="center" wrapText="1"/>
    </xf>
    <xf numFmtId="44" fontId="7" fillId="2" borderId="29" xfId="1" applyNumberFormat="1" applyFont="1" applyFill="1" applyBorder="1" applyAlignment="1" applyProtection="1">
      <alignment vertical="center" wrapText="1"/>
    </xf>
    <xf numFmtId="44" fontId="7" fillId="0" borderId="29" xfId="1" applyNumberFormat="1" applyFont="1" applyFill="1" applyBorder="1" applyAlignment="1" applyProtection="1">
      <alignment vertical="center" wrapText="1"/>
    </xf>
    <xf numFmtId="0" fontId="6" fillId="2" borderId="31" xfId="0" applyFont="1" applyFill="1" applyBorder="1" applyAlignment="1" applyProtection="1">
      <alignment horizontal="center" vertical="center"/>
    </xf>
    <xf numFmtId="0" fontId="7" fillId="2" borderId="31" xfId="1" applyFont="1" applyFill="1" applyBorder="1" applyAlignment="1" applyProtection="1">
      <alignment horizontal="right" vertical="center" wrapText="1"/>
    </xf>
    <xf numFmtId="164" fontId="7" fillId="2" borderId="31" xfId="1" applyNumberFormat="1" applyFont="1" applyFill="1" applyBorder="1" applyAlignment="1" applyProtection="1">
      <alignment horizontal="right" vertical="center" wrapText="1"/>
    </xf>
    <xf numFmtId="0" fontId="7" fillId="0" borderId="29" xfId="1" applyFont="1" applyFill="1" applyBorder="1" applyAlignment="1" applyProtection="1">
      <alignment horizontal="right" vertical="center" wrapText="1"/>
    </xf>
    <xf numFmtId="164" fontId="13" fillId="4" borderId="1" xfId="1" applyNumberFormat="1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/>
    </xf>
    <xf numFmtId="164" fontId="3" fillId="2" borderId="14" xfId="1" applyNumberFormat="1" applyFont="1" applyFill="1" applyBorder="1" applyAlignment="1" applyProtection="1">
      <alignment horizontal="right" vertical="center"/>
    </xf>
    <xf numFmtId="164" fontId="3" fillId="0" borderId="0" xfId="1" applyNumberFormat="1" applyFont="1" applyFill="1" applyBorder="1" applyAlignment="1" applyProtection="1">
      <alignment horizontal="right" vertical="center"/>
    </xf>
    <xf numFmtId="0" fontId="0" fillId="0" borderId="32" xfId="0" applyBorder="1" applyAlignment="1" applyProtection="1">
      <alignment vertical="center"/>
    </xf>
    <xf numFmtId="0" fontId="0" fillId="0" borderId="33" xfId="0" applyBorder="1" applyAlignment="1" applyProtection="1">
      <alignment vertical="center"/>
    </xf>
    <xf numFmtId="0" fontId="7" fillId="3" borderId="33" xfId="0" applyFont="1" applyFill="1" applyBorder="1" applyAlignment="1" applyProtection="1">
      <alignment horizontal="right" vertical="center" wrapText="1"/>
    </xf>
    <xf numFmtId="164" fontId="13" fillId="0" borderId="33" xfId="0" applyNumberFormat="1" applyFont="1" applyBorder="1" applyAlignment="1" applyProtection="1">
      <alignment vertical="center"/>
    </xf>
    <xf numFmtId="164" fontId="2" fillId="0" borderId="0" xfId="0" applyNumberFormat="1" applyFont="1" applyFill="1" applyAlignment="1" applyProtection="1">
      <alignment vertical="center"/>
    </xf>
    <xf numFmtId="44" fontId="7" fillId="2" borderId="0" xfId="1" applyNumberFormat="1" applyFont="1" applyFill="1" applyAlignment="1" applyProtection="1">
      <alignment vertical="center" wrapText="1"/>
    </xf>
    <xf numFmtId="0" fontId="6" fillId="0" borderId="33" xfId="0" applyFont="1" applyBorder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8" fillId="3" borderId="33" xfId="0" applyFont="1" applyFill="1" applyBorder="1" applyAlignment="1" applyProtection="1">
      <alignment horizontal="right" vertical="center"/>
    </xf>
    <xf numFmtId="0" fontId="8" fillId="3" borderId="33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9" fillId="3" borderId="33" xfId="0" applyFont="1" applyFill="1" applyBorder="1" applyAlignment="1" applyProtection="1">
      <alignment horizontal="right" vertical="center" wrapText="1"/>
    </xf>
    <xf numFmtId="0" fontId="9" fillId="0" borderId="0" xfId="0" applyFont="1" applyFill="1" applyAlignment="1" applyProtection="1">
      <alignment horizontal="right" vertical="center" wrapText="1"/>
    </xf>
    <xf numFmtId="164" fontId="9" fillId="3" borderId="33" xfId="0" applyNumberFormat="1" applyFont="1" applyFill="1" applyBorder="1" applyAlignment="1" applyProtection="1">
      <alignment vertical="center" wrapText="1"/>
    </xf>
    <xf numFmtId="0" fontId="17" fillId="2" borderId="0" xfId="2" applyFont="1" applyFill="1" applyAlignment="1" applyProtection="1">
      <alignment vertical="center"/>
    </xf>
    <xf numFmtId="164" fontId="9" fillId="0" borderId="0" xfId="0" applyNumberFormat="1" applyFont="1" applyFill="1" applyAlignment="1" applyProtection="1">
      <alignment vertical="center" wrapText="1"/>
    </xf>
    <xf numFmtId="0" fontId="9" fillId="3" borderId="33" xfId="0" applyFont="1" applyFill="1" applyBorder="1" applyAlignment="1" applyProtection="1">
      <alignment horizontal="center" vertical="center" wrapText="1"/>
    </xf>
    <xf numFmtId="164" fontId="7" fillId="3" borderId="33" xfId="0" applyNumberFormat="1" applyFont="1" applyFill="1" applyBorder="1" applyAlignment="1" applyProtection="1">
      <alignment vertical="center" wrapText="1"/>
    </xf>
    <xf numFmtId="164" fontId="7" fillId="0" borderId="0" xfId="0" applyNumberFormat="1" applyFont="1" applyFill="1" applyAlignment="1" applyProtection="1">
      <alignment vertical="center" wrapText="1"/>
    </xf>
    <xf numFmtId="0" fontId="4" fillId="3" borderId="33" xfId="0" applyFont="1" applyFill="1" applyBorder="1" applyAlignment="1" applyProtection="1">
      <alignment vertical="center" wrapText="1"/>
    </xf>
    <xf numFmtId="0" fontId="9" fillId="3" borderId="33" xfId="0" applyFont="1" applyFill="1" applyBorder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9" fillId="0" borderId="33" xfId="0" applyNumberFormat="1" applyFont="1" applyFill="1" applyBorder="1" applyAlignment="1" applyProtection="1">
      <alignment vertical="center" wrapText="1"/>
    </xf>
    <xf numFmtId="0" fontId="7" fillId="0" borderId="0" xfId="2" applyFont="1" applyAlignment="1" applyProtection="1">
      <alignment vertical="center"/>
    </xf>
    <xf numFmtId="0" fontId="3" fillId="0" borderId="0" xfId="2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0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10" fillId="0" borderId="5" xfId="0" applyFont="1" applyFill="1" applyBorder="1"/>
    <xf numFmtId="0" fontId="10" fillId="0" borderId="5" xfId="0" applyFont="1" applyFill="1" applyBorder="1" applyAlignment="1">
      <alignment wrapText="1"/>
    </xf>
    <xf numFmtId="0" fontId="3" fillId="0" borderId="5" xfId="2" applyFont="1" applyBorder="1" applyAlignment="1">
      <alignment vertical="center"/>
    </xf>
    <xf numFmtId="0" fontId="13" fillId="4" borderId="23" xfId="1" applyFont="1" applyFill="1" applyBorder="1" applyAlignment="1" applyProtection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justify" vertical="center"/>
    </xf>
    <xf numFmtId="0" fontId="10" fillId="2" borderId="5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justify" vertical="center"/>
    </xf>
    <xf numFmtId="44" fontId="3" fillId="2" borderId="15" xfId="1" applyNumberFormat="1" applyFont="1" applyFill="1" applyBorder="1" applyAlignment="1" applyProtection="1">
      <alignment horizontal="right" vertical="center"/>
      <protection locked="0"/>
    </xf>
    <xf numFmtId="0" fontId="14" fillId="2" borderId="3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4" fontId="3" fillId="0" borderId="15" xfId="1" applyNumberFormat="1" applyFont="1" applyBorder="1" applyAlignment="1">
      <alignment horizontal="right" vertical="center"/>
    </xf>
    <xf numFmtId="44" fontId="3" fillId="0" borderId="5" xfId="1" applyNumberFormat="1" applyFont="1" applyBorder="1" applyAlignment="1">
      <alignment horizontal="right" vertical="center"/>
    </xf>
    <xf numFmtId="0" fontId="3" fillId="0" borderId="5" xfId="2" applyFont="1" applyBorder="1" applyAlignment="1">
      <alignment vertical="center" wrapText="1"/>
    </xf>
    <xf numFmtId="165" fontId="3" fillId="0" borderId="5" xfId="1" applyNumberFormat="1" applyFont="1" applyBorder="1" applyAlignment="1">
      <alignment horizontal="right" vertical="center"/>
    </xf>
    <xf numFmtId="0" fontId="10" fillId="0" borderId="5" xfId="0" applyFont="1" applyFill="1" applyBorder="1" applyAlignment="1">
      <alignment vertical="center" wrapText="1"/>
    </xf>
    <xf numFmtId="44" fontId="3" fillId="0" borderId="5" xfId="1" applyNumberFormat="1" applyFont="1" applyFill="1" applyBorder="1" applyAlignment="1">
      <alignment horizontal="right" vertical="center"/>
    </xf>
    <xf numFmtId="0" fontId="3" fillId="0" borderId="10" xfId="2" applyFont="1" applyBorder="1" applyAlignment="1">
      <alignment vertical="center" wrapText="1"/>
    </xf>
    <xf numFmtId="44" fontId="3" fillId="0" borderId="10" xfId="1" applyNumberFormat="1" applyFont="1" applyBorder="1" applyAlignment="1">
      <alignment horizontal="right" vertical="center"/>
    </xf>
    <xf numFmtId="44" fontId="3" fillId="2" borderId="15" xfId="1" applyNumberFormat="1" applyFont="1" applyFill="1" applyBorder="1" applyAlignment="1">
      <alignment horizontal="right" vertical="center"/>
    </xf>
    <xf numFmtId="44" fontId="3" fillId="2" borderId="5" xfId="1" applyNumberFormat="1" applyFont="1" applyFill="1" applyBorder="1" applyAlignment="1">
      <alignment horizontal="right" vertical="center"/>
    </xf>
    <xf numFmtId="0" fontId="3" fillId="2" borderId="5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left" vertical="center"/>
    </xf>
    <xf numFmtId="0" fontId="3" fillId="2" borderId="10" xfId="1" applyFont="1" applyFill="1" applyBorder="1" applyAlignment="1">
      <alignment horizontal="left" vertical="center"/>
    </xf>
    <xf numFmtId="0" fontId="10" fillId="0" borderId="5" xfId="0" applyFont="1" applyFill="1" applyBorder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13" fillId="0" borderId="0" xfId="0" applyFont="1" applyAlignment="1" applyProtection="1">
      <alignment vertical="center" wrapText="1"/>
    </xf>
    <xf numFmtId="0" fontId="15" fillId="0" borderId="0" xfId="0" applyFont="1" applyAlignment="1" applyProtection="1">
      <alignment vertical="center" wrapText="1"/>
    </xf>
    <xf numFmtId="0" fontId="10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0" borderId="0" xfId="2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13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9" fillId="3" borderId="33" xfId="0" applyFont="1" applyFill="1" applyBorder="1" applyAlignment="1" applyProtection="1">
      <alignment horizontal="right" vertical="center" wrapText="1"/>
    </xf>
    <xf numFmtId="0" fontId="7" fillId="3" borderId="33" xfId="0" applyFont="1" applyFill="1" applyBorder="1" applyAlignment="1" applyProtection="1">
      <alignment horizontal="right" vertical="center" wrapText="1"/>
    </xf>
    <xf numFmtId="0" fontId="7" fillId="2" borderId="35" xfId="1" applyFont="1" applyFill="1" applyBorder="1" applyAlignment="1" applyProtection="1">
      <alignment horizontal="right" vertical="center" wrapText="1"/>
    </xf>
    <xf numFmtId="0" fontId="7" fillId="2" borderId="29" xfId="1" applyFont="1" applyFill="1" applyBorder="1" applyAlignment="1" applyProtection="1">
      <alignment horizontal="right" vertical="center" wrapText="1"/>
    </xf>
    <xf numFmtId="0" fontId="13" fillId="4" borderId="18" xfId="1" applyFont="1" applyFill="1" applyBorder="1" applyAlignment="1" applyProtection="1">
      <alignment horizontal="center" vertical="center" wrapText="1"/>
    </xf>
    <xf numFmtId="0" fontId="13" fillId="4" borderId="19" xfId="1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left" vertical="center"/>
    </xf>
    <xf numFmtId="0" fontId="3" fillId="2" borderId="13" xfId="2" applyFont="1" applyFill="1" applyBorder="1" applyAlignment="1" applyProtection="1">
      <alignment horizontal="left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6" fillId="4" borderId="12" xfId="1" applyFont="1" applyFill="1" applyBorder="1" applyAlignment="1" applyProtection="1">
      <alignment horizontal="center" vertical="center" wrapText="1"/>
    </xf>
    <xf numFmtId="0" fontId="16" fillId="4" borderId="25" xfId="1" applyFont="1" applyFill="1" applyBorder="1" applyAlignment="1" applyProtection="1">
      <alignment horizontal="center" vertical="center" wrapText="1"/>
    </xf>
    <xf numFmtId="0" fontId="16" fillId="4" borderId="26" xfId="1" applyFont="1" applyFill="1" applyBorder="1" applyAlignment="1" applyProtection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4" fontId="7" fillId="2" borderId="33" xfId="1" applyNumberFormat="1" applyFont="1" applyFill="1" applyBorder="1" applyAlignment="1" applyProtection="1">
      <alignment horizontal="right" vertical="center"/>
    </xf>
  </cellXfs>
  <cellStyles count="4">
    <cellStyle name="Normal" xfId="0" builtinId="0"/>
    <cellStyle name="Normal 2 2" xfId="2" xr:uid="{95535B34-BE08-4653-9B53-98236916DD0F}"/>
    <cellStyle name="Normal 3" xfId="1" xr:uid="{76F21774-76AF-4469-A76F-3851F72D44FC}"/>
    <cellStyle name="Normal 4" xfId="3" xr:uid="{30A22FFC-0983-497E-924D-FE75030371FE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59F0B-BB08-40F9-8350-4692EA8695F6}">
  <sheetPr>
    <tabColor rgb="FF00FF00"/>
  </sheetPr>
  <dimension ref="A1:P124"/>
  <sheetViews>
    <sheetView tabSelected="1" topLeftCell="A97" zoomScale="90" zoomScaleNormal="90" workbookViewId="0">
      <selection activeCell="F68" sqref="F4:F68"/>
    </sheetView>
  </sheetViews>
  <sheetFormatPr baseColWidth="10" defaultRowHeight="15" x14ac:dyDescent="0.25"/>
  <cols>
    <col min="1" max="1" width="4.42578125" style="125" customWidth="1"/>
    <col min="2" max="2" width="7" style="3" customWidth="1"/>
    <col min="3" max="3" width="90.7109375" style="3" customWidth="1"/>
    <col min="4" max="4" width="11.42578125" style="3"/>
    <col min="5" max="6" width="12.7109375" style="3" bestFit="1" customWidth="1"/>
    <col min="7" max="7" width="16.42578125" style="3" customWidth="1"/>
    <col min="8" max="10" width="16.42578125" style="8" customWidth="1"/>
    <col min="11" max="11" width="11.42578125" style="3"/>
    <col min="12" max="12" width="13.85546875" style="3" bestFit="1" customWidth="1"/>
    <col min="13" max="13" width="11.42578125" style="3"/>
    <col min="14" max="14" width="12.7109375" style="3" bestFit="1" customWidth="1"/>
    <col min="15" max="16384" width="11.42578125" style="3"/>
  </cols>
  <sheetData>
    <row r="1" spans="2:16" ht="15.75" thickBot="1" x14ac:dyDescent="0.3"/>
    <row r="2" spans="2:16" ht="26.25" customHeight="1" thickBot="1" x14ac:dyDescent="0.3">
      <c r="B2" s="153" t="s">
        <v>72</v>
      </c>
      <c r="C2" s="154"/>
      <c r="D2" s="154"/>
      <c r="E2" s="154"/>
      <c r="F2" s="154"/>
      <c r="G2" s="155"/>
      <c r="H2" s="9"/>
      <c r="I2" s="9"/>
      <c r="J2" s="9"/>
    </row>
    <row r="3" spans="2:16" ht="79.5" customHeight="1" thickBot="1" x14ac:dyDescent="0.3">
      <c r="B3" s="91" t="s">
        <v>108</v>
      </c>
      <c r="C3" s="10" t="s">
        <v>107</v>
      </c>
      <c r="D3" s="10" t="s">
        <v>69</v>
      </c>
      <c r="E3" s="11" t="s">
        <v>68</v>
      </c>
      <c r="F3" s="11" t="s">
        <v>70</v>
      </c>
      <c r="G3" s="12" t="s">
        <v>71</v>
      </c>
      <c r="H3" s="13"/>
      <c r="I3" s="13"/>
      <c r="J3" s="14"/>
    </row>
    <row r="4" spans="2:16" x14ac:dyDescent="0.25">
      <c r="B4" s="92">
        <v>1</v>
      </c>
      <c r="C4" s="110" t="s">
        <v>80</v>
      </c>
      <c r="D4" s="95">
        <v>1</v>
      </c>
      <c r="E4" s="111">
        <v>153.75</v>
      </c>
      <c r="F4" s="4"/>
      <c r="G4" s="15">
        <f>ROUND((D4*F4),2)</f>
        <v>0</v>
      </c>
      <c r="H4" s="16"/>
      <c r="I4" s="16"/>
      <c r="J4" s="16"/>
      <c r="N4" s="17"/>
      <c r="P4" s="17"/>
    </row>
    <row r="5" spans="2:16" x14ac:dyDescent="0.25">
      <c r="B5" s="93">
        <v>2</v>
      </c>
      <c r="C5" s="90" t="s">
        <v>81</v>
      </c>
      <c r="D5" s="96">
        <v>1</v>
      </c>
      <c r="E5" s="112">
        <v>252.6</v>
      </c>
      <c r="F5" s="5"/>
      <c r="G5" s="18">
        <f t="shared" ref="G5:G68" si="0">ROUND((D5*F5),2)</f>
        <v>0</v>
      </c>
      <c r="H5" s="16"/>
      <c r="I5" s="16"/>
      <c r="J5" s="16"/>
      <c r="N5" s="17"/>
      <c r="P5" s="17"/>
    </row>
    <row r="6" spans="2:16" x14ac:dyDescent="0.25">
      <c r="B6" s="93">
        <v>3</v>
      </c>
      <c r="C6" s="90" t="s">
        <v>82</v>
      </c>
      <c r="D6" s="96">
        <v>1</v>
      </c>
      <c r="E6" s="112">
        <v>303.39</v>
      </c>
      <c r="F6" s="5"/>
      <c r="G6" s="18">
        <f t="shared" si="0"/>
        <v>0</v>
      </c>
      <c r="H6" s="16"/>
      <c r="I6" s="16"/>
      <c r="J6" s="16"/>
      <c r="N6" s="17"/>
      <c r="P6" s="17"/>
    </row>
    <row r="7" spans="2:16" x14ac:dyDescent="0.25">
      <c r="B7" s="93">
        <v>4</v>
      </c>
      <c r="C7" s="90" t="s">
        <v>83</v>
      </c>
      <c r="D7" s="96">
        <v>1</v>
      </c>
      <c r="E7" s="112">
        <v>373.4</v>
      </c>
      <c r="F7" s="5"/>
      <c r="G7" s="18">
        <f t="shared" si="0"/>
        <v>0</v>
      </c>
      <c r="H7" s="16"/>
      <c r="I7" s="16"/>
      <c r="J7" s="16"/>
      <c r="N7" s="17"/>
      <c r="P7" s="17"/>
    </row>
    <row r="8" spans="2:16" x14ac:dyDescent="0.25">
      <c r="B8" s="94">
        <v>5</v>
      </c>
      <c r="C8" s="90" t="s">
        <v>84</v>
      </c>
      <c r="D8" s="96">
        <v>2</v>
      </c>
      <c r="E8" s="112">
        <v>222.39</v>
      </c>
      <c r="F8" s="5"/>
      <c r="G8" s="18">
        <f t="shared" si="0"/>
        <v>0</v>
      </c>
      <c r="H8" s="16"/>
      <c r="I8" s="16"/>
      <c r="J8" s="16"/>
      <c r="N8" s="17"/>
      <c r="P8" s="17"/>
    </row>
    <row r="9" spans="2:16" x14ac:dyDescent="0.25">
      <c r="B9" s="94">
        <v>6</v>
      </c>
      <c r="C9" s="90" t="s">
        <v>85</v>
      </c>
      <c r="D9" s="96">
        <v>2</v>
      </c>
      <c r="E9" s="112">
        <v>374.77</v>
      </c>
      <c r="F9" s="5"/>
      <c r="G9" s="18">
        <f t="shared" si="0"/>
        <v>0</v>
      </c>
      <c r="H9" s="16"/>
      <c r="I9" s="16"/>
      <c r="J9" s="16"/>
      <c r="N9" s="17"/>
      <c r="P9" s="17"/>
    </row>
    <row r="10" spans="2:16" x14ac:dyDescent="0.25">
      <c r="B10" s="94">
        <v>7</v>
      </c>
      <c r="C10" s="90" t="s">
        <v>86</v>
      </c>
      <c r="D10" s="96">
        <v>2</v>
      </c>
      <c r="E10" s="112">
        <v>443.41</v>
      </c>
      <c r="F10" s="5"/>
      <c r="G10" s="18">
        <f t="shared" si="0"/>
        <v>0</v>
      </c>
      <c r="H10" s="16"/>
      <c r="I10" s="16"/>
      <c r="J10" s="16"/>
      <c r="N10" s="17"/>
      <c r="P10" s="17"/>
    </row>
    <row r="11" spans="2:16" x14ac:dyDescent="0.25">
      <c r="B11" s="94">
        <v>8</v>
      </c>
      <c r="C11" s="90" t="s">
        <v>87</v>
      </c>
      <c r="D11" s="96">
        <v>1</v>
      </c>
      <c r="E11" s="112">
        <v>534.02</v>
      </c>
      <c r="F11" s="5"/>
      <c r="G11" s="18">
        <f t="shared" si="0"/>
        <v>0</v>
      </c>
      <c r="H11" s="16"/>
      <c r="I11" s="16"/>
      <c r="J11" s="16"/>
      <c r="N11" s="17"/>
      <c r="P11" s="17"/>
    </row>
    <row r="12" spans="2:16" x14ac:dyDescent="0.25">
      <c r="B12" s="94">
        <v>9</v>
      </c>
      <c r="C12" s="90" t="s">
        <v>0</v>
      </c>
      <c r="D12" s="96">
        <v>1</v>
      </c>
      <c r="E12" s="112">
        <v>424.71</v>
      </c>
      <c r="F12" s="5"/>
      <c r="G12" s="18">
        <f t="shared" si="0"/>
        <v>0</v>
      </c>
      <c r="H12" s="16"/>
      <c r="I12" s="16"/>
      <c r="J12" s="16"/>
      <c r="N12" s="17"/>
      <c r="P12" s="17"/>
    </row>
    <row r="13" spans="2:16" x14ac:dyDescent="0.25">
      <c r="B13" s="94">
        <v>10</v>
      </c>
      <c r="C13" s="113" t="s">
        <v>1</v>
      </c>
      <c r="D13" s="96">
        <v>1</v>
      </c>
      <c r="E13" s="112">
        <v>871.2</v>
      </c>
      <c r="F13" s="5"/>
      <c r="G13" s="18">
        <f t="shared" si="0"/>
        <v>0</v>
      </c>
      <c r="H13" s="16"/>
      <c r="I13" s="16"/>
      <c r="J13" s="16"/>
      <c r="N13" s="17"/>
      <c r="P13" s="17"/>
    </row>
    <row r="14" spans="2:16" x14ac:dyDescent="0.25">
      <c r="B14" s="94">
        <v>11</v>
      </c>
      <c r="C14" s="113" t="s">
        <v>2</v>
      </c>
      <c r="D14" s="96">
        <v>1</v>
      </c>
      <c r="E14" s="112">
        <v>632.35</v>
      </c>
      <c r="F14" s="5"/>
      <c r="G14" s="18">
        <f t="shared" si="0"/>
        <v>0</v>
      </c>
      <c r="H14" s="16"/>
      <c r="I14" s="16"/>
      <c r="J14" s="16"/>
      <c r="N14" s="17"/>
      <c r="P14" s="17"/>
    </row>
    <row r="15" spans="2:16" x14ac:dyDescent="0.25">
      <c r="B15" s="94">
        <v>12</v>
      </c>
      <c r="C15" s="90" t="s">
        <v>3</v>
      </c>
      <c r="D15" s="96">
        <v>1</v>
      </c>
      <c r="E15" s="112">
        <v>358.64</v>
      </c>
      <c r="F15" s="5"/>
      <c r="G15" s="18">
        <f t="shared" si="0"/>
        <v>0</v>
      </c>
      <c r="H15" s="16"/>
      <c r="I15" s="16"/>
      <c r="J15" s="16"/>
      <c r="N15" s="17"/>
      <c r="P15" s="17"/>
    </row>
    <row r="16" spans="2:16" x14ac:dyDescent="0.25">
      <c r="B16" s="94">
        <v>13</v>
      </c>
      <c r="C16" s="90" t="s">
        <v>4</v>
      </c>
      <c r="D16" s="96">
        <v>1</v>
      </c>
      <c r="E16" s="112">
        <v>629.20000000000005</v>
      </c>
      <c r="F16" s="5"/>
      <c r="G16" s="18">
        <f t="shared" si="0"/>
        <v>0</v>
      </c>
      <c r="H16" s="16"/>
      <c r="I16" s="16"/>
      <c r="J16" s="16"/>
      <c r="N16" s="17"/>
      <c r="P16" s="17"/>
    </row>
    <row r="17" spans="2:16" x14ac:dyDescent="0.25">
      <c r="B17" s="94">
        <v>14</v>
      </c>
      <c r="C17" s="90" t="s">
        <v>5</v>
      </c>
      <c r="D17" s="96">
        <v>1</v>
      </c>
      <c r="E17" s="112">
        <v>531.66999999999996</v>
      </c>
      <c r="F17" s="5"/>
      <c r="G17" s="18">
        <f t="shared" si="0"/>
        <v>0</v>
      </c>
      <c r="H17" s="16"/>
      <c r="I17" s="16"/>
      <c r="J17" s="16"/>
      <c r="N17" s="17"/>
      <c r="P17" s="17"/>
    </row>
    <row r="18" spans="2:16" x14ac:dyDescent="0.25">
      <c r="B18" s="146">
        <v>15</v>
      </c>
      <c r="C18" s="90" t="s">
        <v>6</v>
      </c>
      <c r="D18" s="96">
        <v>1</v>
      </c>
      <c r="E18" s="112">
        <v>660</v>
      </c>
      <c r="F18" s="5"/>
      <c r="G18" s="18">
        <f t="shared" si="0"/>
        <v>0</v>
      </c>
      <c r="H18" s="16"/>
      <c r="I18" s="16"/>
      <c r="J18" s="16"/>
      <c r="N18" s="17"/>
      <c r="P18" s="17"/>
    </row>
    <row r="19" spans="2:16" x14ac:dyDescent="0.25">
      <c r="B19" s="156"/>
      <c r="C19" s="90" t="s">
        <v>7</v>
      </c>
      <c r="D19" s="96">
        <v>1</v>
      </c>
      <c r="E19" s="112">
        <v>864</v>
      </c>
      <c r="F19" s="5"/>
      <c r="G19" s="18">
        <f t="shared" si="0"/>
        <v>0</v>
      </c>
      <c r="H19" s="16"/>
      <c r="I19" s="16"/>
      <c r="J19" s="16"/>
      <c r="N19" s="17"/>
      <c r="P19" s="17"/>
    </row>
    <row r="20" spans="2:16" x14ac:dyDescent="0.25">
      <c r="B20" s="156"/>
      <c r="C20" s="90" t="s">
        <v>8</v>
      </c>
      <c r="D20" s="96">
        <v>1</v>
      </c>
      <c r="E20" s="112">
        <v>849</v>
      </c>
      <c r="F20" s="5"/>
      <c r="G20" s="18">
        <f t="shared" si="0"/>
        <v>0</v>
      </c>
      <c r="H20" s="16"/>
      <c r="I20" s="16"/>
      <c r="J20" s="16"/>
      <c r="N20" s="17"/>
      <c r="P20" s="17"/>
    </row>
    <row r="21" spans="2:16" x14ac:dyDescent="0.25">
      <c r="B21" s="156"/>
      <c r="C21" s="90" t="s">
        <v>9</v>
      </c>
      <c r="D21" s="96">
        <v>1</v>
      </c>
      <c r="E21" s="112">
        <v>1053</v>
      </c>
      <c r="F21" s="5"/>
      <c r="G21" s="18">
        <f t="shared" si="0"/>
        <v>0</v>
      </c>
      <c r="H21" s="16"/>
      <c r="I21" s="16"/>
      <c r="J21" s="16"/>
      <c r="N21" s="17"/>
      <c r="P21" s="17"/>
    </row>
    <row r="22" spans="2:16" x14ac:dyDescent="0.25">
      <c r="B22" s="156"/>
      <c r="C22" s="90" t="s">
        <v>10</v>
      </c>
      <c r="D22" s="96">
        <v>1</v>
      </c>
      <c r="E22" s="112">
        <v>1121</v>
      </c>
      <c r="F22" s="5"/>
      <c r="G22" s="18">
        <f t="shared" si="0"/>
        <v>0</v>
      </c>
      <c r="H22" s="16"/>
      <c r="I22" s="16"/>
      <c r="J22" s="16"/>
      <c r="N22" s="17"/>
      <c r="P22" s="17"/>
    </row>
    <row r="23" spans="2:16" x14ac:dyDescent="0.25">
      <c r="B23" s="156"/>
      <c r="C23" s="90" t="s">
        <v>11</v>
      </c>
      <c r="D23" s="96">
        <v>1</v>
      </c>
      <c r="E23" s="112">
        <v>1325</v>
      </c>
      <c r="F23" s="5"/>
      <c r="G23" s="18">
        <f t="shared" si="0"/>
        <v>0</v>
      </c>
      <c r="H23" s="16"/>
      <c r="I23" s="16"/>
      <c r="J23" s="16"/>
      <c r="N23" s="17"/>
      <c r="P23" s="17"/>
    </row>
    <row r="24" spans="2:16" x14ac:dyDescent="0.25">
      <c r="B24" s="156"/>
      <c r="C24" s="90" t="s">
        <v>12</v>
      </c>
      <c r="D24" s="96">
        <v>1</v>
      </c>
      <c r="E24" s="112">
        <v>1355</v>
      </c>
      <c r="F24" s="5"/>
      <c r="G24" s="18">
        <f t="shared" si="0"/>
        <v>0</v>
      </c>
      <c r="H24" s="16"/>
      <c r="I24" s="16"/>
      <c r="J24" s="16"/>
      <c r="N24" s="17"/>
      <c r="P24" s="17"/>
    </row>
    <row r="25" spans="2:16" x14ac:dyDescent="0.25">
      <c r="B25" s="147"/>
      <c r="C25" s="90" t="s">
        <v>13</v>
      </c>
      <c r="D25" s="96">
        <v>1</v>
      </c>
      <c r="E25" s="112">
        <v>1559</v>
      </c>
      <c r="F25" s="5"/>
      <c r="G25" s="18">
        <f t="shared" si="0"/>
        <v>0</v>
      </c>
      <c r="H25" s="16"/>
      <c r="I25" s="16"/>
      <c r="J25" s="16"/>
      <c r="N25" s="17"/>
      <c r="P25" s="17"/>
    </row>
    <row r="26" spans="2:16" x14ac:dyDescent="0.25">
      <c r="B26" s="157">
        <v>16</v>
      </c>
      <c r="C26" s="90" t="s">
        <v>14</v>
      </c>
      <c r="D26" s="96">
        <v>2</v>
      </c>
      <c r="E26" s="112">
        <v>975</v>
      </c>
      <c r="F26" s="5"/>
      <c r="G26" s="18">
        <f t="shared" si="0"/>
        <v>0</v>
      </c>
      <c r="H26" s="16"/>
      <c r="I26" s="16"/>
      <c r="J26" s="16"/>
      <c r="N26" s="17"/>
      <c r="P26" s="17"/>
    </row>
    <row r="27" spans="2:16" x14ac:dyDescent="0.25">
      <c r="B27" s="158"/>
      <c r="C27" s="90" t="s">
        <v>15</v>
      </c>
      <c r="D27" s="96">
        <v>2</v>
      </c>
      <c r="E27" s="112">
        <v>1137</v>
      </c>
      <c r="F27" s="5"/>
      <c r="G27" s="18">
        <f t="shared" si="0"/>
        <v>0</v>
      </c>
      <c r="H27" s="16"/>
      <c r="I27" s="16"/>
      <c r="J27" s="16"/>
      <c r="N27" s="17"/>
      <c r="P27" s="17"/>
    </row>
    <row r="28" spans="2:16" x14ac:dyDescent="0.25">
      <c r="B28" s="158"/>
      <c r="C28" s="90" t="s">
        <v>16</v>
      </c>
      <c r="D28" s="96">
        <v>2</v>
      </c>
      <c r="E28" s="112">
        <v>1289</v>
      </c>
      <c r="F28" s="5"/>
      <c r="G28" s="18">
        <f t="shared" si="0"/>
        <v>0</v>
      </c>
      <c r="H28" s="16"/>
      <c r="I28" s="16"/>
      <c r="J28" s="16"/>
      <c r="N28" s="17"/>
      <c r="P28" s="17"/>
    </row>
    <row r="29" spans="2:16" x14ac:dyDescent="0.25">
      <c r="B29" s="158"/>
      <c r="C29" s="90" t="s">
        <v>17</v>
      </c>
      <c r="D29" s="96">
        <v>2</v>
      </c>
      <c r="E29" s="112">
        <v>1451</v>
      </c>
      <c r="F29" s="5"/>
      <c r="G29" s="18">
        <f t="shared" si="0"/>
        <v>0</v>
      </c>
      <c r="H29" s="16"/>
      <c r="I29" s="16"/>
      <c r="J29" s="16"/>
      <c r="N29" s="17"/>
      <c r="P29" s="17"/>
    </row>
    <row r="30" spans="2:16" x14ac:dyDescent="0.25">
      <c r="B30" s="158"/>
      <c r="C30" s="90" t="s">
        <v>18</v>
      </c>
      <c r="D30" s="96">
        <v>2</v>
      </c>
      <c r="E30" s="112">
        <v>1535</v>
      </c>
      <c r="F30" s="5"/>
      <c r="G30" s="18">
        <f t="shared" si="0"/>
        <v>0</v>
      </c>
      <c r="H30" s="16"/>
      <c r="I30" s="16"/>
      <c r="J30" s="16"/>
      <c r="N30" s="17"/>
      <c r="P30" s="17"/>
    </row>
    <row r="31" spans="2:16" x14ac:dyDescent="0.25">
      <c r="B31" s="159"/>
      <c r="C31" s="90" t="s">
        <v>19</v>
      </c>
      <c r="D31" s="96">
        <v>2</v>
      </c>
      <c r="E31" s="112">
        <v>1697</v>
      </c>
      <c r="F31" s="5"/>
      <c r="G31" s="18">
        <f t="shared" si="0"/>
        <v>0</v>
      </c>
      <c r="H31" s="16"/>
      <c r="I31" s="16"/>
      <c r="J31" s="16"/>
      <c r="N31" s="17"/>
      <c r="P31" s="17"/>
    </row>
    <row r="32" spans="2:16" x14ac:dyDescent="0.25">
      <c r="B32" s="94">
        <v>17</v>
      </c>
      <c r="C32" s="90" t="s">
        <v>23</v>
      </c>
      <c r="D32" s="96">
        <v>1</v>
      </c>
      <c r="E32" s="112">
        <v>1493.02</v>
      </c>
      <c r="F32" s="5"/>
      <c r="G32" s="18">
        <f t="shared" si="0"/>
        <v>0</v>
      </c>
      <c r="H32" s="16"/>
      <c r="I32" s="16"/>
      <c r="J32" s="16"/>
      <c r="N32" s="17"/>
      <c r="P32" s="17"/>
    </row>
    <row r="33" spans="2:16" x14ac:dyDescent="0.25">
      <c r="B33" s="94">
        <v>18</v>
      </c>
      <c r="C33" s="90" t="s">
        <v>24</v>
      </c>
      <c r="D33" s="96">
        <v>2</v>
      </c>
      <c r="E33" s="112">
        <v>129.24</v>
      </c>
      <c r="F33" s="5"/>
      <c r="G33" s="18">
        <f t="shared" si="0"/>
        <v>0</v>
      </c>
      <c r="H33" s="16"/>
      <c r="I33" s="16"/>
      <c r="J33" s="16"/>
      <c r="N33" s="17"/>
      <c r="P33" s="17"/>
    </row>
    <row r="34" spans="2:16" x14ac:dyDescent="0.25">
      <c r="B34" s="94">
        <v>19</v>
      </c>
      <c r="C34" s="90" t="s">
        <v>25</v>
      </c>
      <c r="D34" s="96">
        <v>5</v>
      </c>
      <c r="E34" s="112">
        <v>349.25</v>
      </c>
      <c r="F34" s="5"/>
      <c r="G34" s="18">
        <f t="shared" si="0"/>
        <v>0</v>
      </c>
      <c r="H34" s="16"/>
      <c r="I34" s="16"/>
      <c r="J34" s="16"/>
      <c r="N34" s="17"/>
      <c r="P34" s="17"/>
    </row>
    <row r="35" spans="2:16" x14ac:dyDescent="0.25">
      <c r="B35" s="94">
        <v>20</v>
      </c>
      <c r="C35" s="90" t="s">
        <v>26</v>
      </c>
      <c r="D35" s="96">
        <v>1</v>
      </c>
      <c r="E35" s="114">
        <v>276.85000000000002</v>
      </c>
      <c r="F35" s="5"/>
      <c r="G35" s="18">
        <f t="shared" si="0"/>
        <v>0</v>
      </c>
      <c r="H35" s="16"/>
      <c r="I35" s="16"/>
      <c r="J35" s="16"/>
      <c r="N35" s="17"/>
      <c r="P35" s="17"/>
    </row>
    <row r="36" spans="2:16" x14ac:dyDescent="0.25">
      <c r="B36" s="94">
        <v>21</v>
      </c>
      <c r="C36" s="113" t="s">
        <v>27</v>
      </c>
      <c r="D36" s="96">
        <v>2</v>
      </c>
      <c r="E36" s="114">
        <v>853.72</v>
      </c>
      <c r="F36" s="5"/>
      <c r="G36" s="18">
        <f t="shared" si="0"/>
        <v>0</v>
      </c>
      <c r="H36" s="16"/>
      <c r="I36" s="16"/>
      <c r="J36" s="16"/>
      <c r="N36" s="17"/>
      <c r="P36" s="17"/>
    </row>
    <row r="37" spans="2:16" x14ac:dyDescent="0.25">
      <c r="B37" s="94">
        <v>22</v>
      </c>
      <c r="C37" s="113" t="s">
        <v>28</v>
      </c>
      <c r="D37" s="96">
        <v>2</v>
      </c>
      <c r="E37" s="114">
        <v>853.72</v>
      </c>
      <c r="F37" s="5"/>
      <c r="G37" s="18">
        <f t="shared" si="0"/>
        <v>0</v>
      </c>
      <c r="H37" s="16"/>
      <c r="I37" s="16"/>
      <c r="J37" s="16"/>
      <c r="N37" s="17"/>
      <c r="P37" s="17"/>
    </row>
    <row r="38" spans="2:16" x14ac:dyDescent="0.25">
      <c r="B38" s="146">
        <v>23</v>
      </c>
      <c r="C38" s="113" t="s">
        <v>29</v>
      </c>
      <c r="D38" s="96">
        <v>2</v>
      </c>
      <c r="E38" s="114">
        <v>903.76</v>
      </c>
      <c r="F38" s="5"/>
      <c r="G38" s="18">
        <f t="shared" si="0"/>
        <v>0</v>
      </c>
      <c r="H38" s="16"/>
      <c r="I38" s="16"/>
      <c r="J38" s="16"/>
      <c r="N38" s="17"/>
      <c r="P38" s="17"/>
    </row>
    <row r="39" spans="2:16" x14ac:dyDescent="0.25">
      <c r="B39" s="147"/>
      <c r="C39" s="113" t="s">
        <v>30</v>
      </c>
      <c r="D39" s="96">
        <v>2</v>
      </c>
      <c r="E39" s="114">
        <v>915.2</v>
      </c>
      <c r="F39" s="5"/>
      <c r="G39" s="18">
        <f t="shared" si="0"/>
        <v>0</v>
      </c>
      <c r="H39" s="16"/>
      <c r="I39" s="16"/>
      <c r="J39" s="16"/>
      <c r="N39" s="17"/>
      <c r="P39" s="17"/>
    </row>
    <row r="40" spans="2:16" x14ac:dyDescent="0.25">
      <c r="B40" s="146">
        <v>24</v>
      </c>
      <c r="C40" s="113" t="s">
        <v>31</v>
      </c>
      <c r="D40" s="96">
        <v>2</v>
      </c>
      <c r="E40" s="112">
        <v>356.23</v>
      </c>
      <c r="F40" s="5"/>
      <c r="G40" s="18">
        <f t="shared" si="0"/>
        <v>0</v>
      </c>
      <c r="H40" s="16"/>
      <c r="I40" s="16"/>
      <c r="J40" s="16"/>
      <c r="N40" s="17"/>
      <c r="P40" s="17"/>
    </row>
    <row r="41" spans="2:16" x14ac:dyDescent="0.25">
      <c r="B41" s="156"/>
      <c r="C41" s="113" t="s">
        <v>32</v>
      </c>
      <c r="D41" s="96">
        <v>2</v>
      </c>
      <c r="E41" s="112">
        <v>375.71</v>
      </c>
      <c r="F41" s="5"/>
      <c r="G41" s="18">
        <f t="shared" si="0"/>
        <v>0</v>
      </c>
      <c r="H41" s="16"/>
      <c r="I41" s="16"/>
      <c r="J41" s="16"/>
      <c r="N41" s="17"/>
      <c r="P41" s="17"/>
    </row>
    <row r="42" spans="2:16" x14ac:dyDescent="0.25">
      <c r="B42" s="156"/>
      <c r="C42" s="113" t="s">
        <v>33</v>
      </c>
      <c r="D42" s="96">
        <v>2</v>
      </c>
      <c r="E42" s="112">
        <v>399.87</v>
      </c>
      <c r="F42" s="5"/>
      <c r="G42" s="18">
        <f t="shared" si="0"/>
        <v>0</v>
      </c>
      <c r="H42" s="16"/>
      <c r="I42" s="16"/>
      <c r="J42" s="16"/>
      <c r="N42" s="17"/>
      <c r="P42" s="17"/>
    </row>
    <row r="43" spans="2:16" x14ac:dyDescent="0.25">
      <c r="B43" s="156"/>
      <c r="C43" s="113" t="s">
        <v>34</v>
      </c>
      <c r="D43" s="96">
        <v>3</v>
      </c>
      <c r="E43" s="112">
        <v>416.39</v>
      </c>
      <c r="F43" s="5"/>
      <c r="G43" s="18">
        <f t="shared" si="0"/>
        <v>0</v>
      </c>
      <c r="H43" s="16"/>
      <c r="I43" s="16"/>
      <c r="J43" s="16"/>
      <c r="N43" s="17"/>
      <c r="P43" s="17"/>
    </row>
    <row r="44" spans="2:16" x14ac:dyDescent="0.25">
      <c r="B44" s="147"/>
      <c r="C44" s="113" t="s">
        <v>35</v>
      </c>
      <c r="D44" s="96">
        <v>2</v>
      </c>
      <c r="E44" s="112">
        <v>359.37</v>
      </c>
      <c r="F44" s="5"/>
      <c r="G44" s="18">
        <f t="shared" si="0"/>
        <v>0</v>
      </c>
      <c r="H44" s="16"/>
      <c r="I44" s="16"/>
      <c r="J44" s="16"/>
      <c r="N44" s="17"/>
      <c r="P44" s="17"/>
    </row>
    <row r="45" spans="2:16" x14ac:dyDescent="0.25">
      <c r="B45" s="94">
        <v>25</v>
      </c>
      <c r="C45" s="113" t="s">
        <v>36</v>
      </c>
      <c r="D45" s="96">
        <v>1</v>
      </c>
      <c r="E45" s="112">
        <v>591.76</v>
      </c>
      <c r="F45" s="5"/>
      <c r="G45" s="18">
        <f t="shared" si="0"/>
        <v>0</v>
      </c>
      <c r="H45" s="16"/>
      <c r="I45" s="16"/>
      <c r="J45" s="16"/>
      <c r="N45" s="17"/>
      <c r="P45" s="17"/>
    </row>
    <row r="46" spans="2:16" x14ac:dyDescent="0.25">
      <c r="B46" s="146">
        <v>26</v>
      </c>
      <c r="C46" s="113" t="s">
        <v>37</v>
      </c>
      <c r="D46" s="96">
        <v>2</v>
      </c>
      <c r="E46" s="114">
        <v>364.66</v>
      </c>
      <c r="F46" s="5"/>
      <c r="G46" s="18">
        <f t="shared" si="0"/>
        <v>0</v>
      </c>
      <c r="H46" s="16"/>
      <c r="I46" s="16"/>
      <c r="J46" s="16"/>
      <c r="N46" s="17"/>
      <c r="P46" s="17"/>
    </row>
    <row r="47" spans="2:16" x14ac:dyDescent="0.25">
      <c r="B47" s="147"/>
      <c r="C47" s="113" t="s">
        <v>38</v>
      </c>
      <c r="D47" s="96">
        <v>2</v>
      </c>
      <c r="E47" s="114">
        <v>378.96</v>
      </c>
      <c r="F47" s="5"/>
      <c r="G47" s="18">
        <f t="shared" si="0"/>
        <v>0</v>
      </c>
      <c r="H47" s="16"/>
      <c r="I47" s="16"/>
      <c r="J47" s="16"/>
      <c r="N47" s="17"/>
      <c r="P47" s="17"/>
    </row>
    <row r="48" spans="2:16" x14ac:dyDescent="0.25">
      <c r="B48" s="94">
        <v>27</v>
      </c>
      <c r="C48" s="113" t="s">
        <v>39</v>
      </c>
      <c r="D48" s="96">
        <v>1</v>
      </c>
      <c r="E48" s="114">
        <v>886.6</v>
      </c>
      <c r="F48" s="5"/>
      <c r="G48" s="18">
        <f t="shared" si="0"/>
        <v>0</v>
      </c>
      <c r="H48" s="16"/>
      <c r="I48" s="16"/>
      <c r="J48" s="16"/>
      <c r="N48" s="17"/>
      <c r="P48" s="17"/>
    </row>
    <row r="49" spans="2:16" x14ac:dyDescent="0.25">
      <c r="B49" s="94">
        <v>28</v>
      </c>
      <c r="C49" s="115" t="s">
        <v>65</v>
      </c>
      <c r="D49" s="99">
        <v>5</v>
      </c>
      <c r="E49" s="116">
        <v>524.24</v>
      </c>
      <c r="F49" s="5"/>
      <c r="G49" s="18">
        <f t="shared" si="0"/>
        <v>0</v>
      </c>
      <c r="H49" s="16"/>
      <c r="I49" s="16"/>
      <c r="J49" s="16"/>
      <c r="N49" s="17"/>
      <c r="P49" s="17"/>
    </row>
    <row r="50" spans="2:16" x14ac:dyDescent="0.2">
      <c r="B50" s="94">
        <v>29</v>
      </c>
      <c r="C50" s="88" t="s">
        <v>88</v>
      </c>
      <c r="D50" s="99">
        <v>12</v>
      </c>
      <c r="E50" s="116">
        <v>2860</v>
      </c>
      <c r="F50" s="5"/>
      <c r="G50" s="18">
        <f t="shared" si="0"/>
        <v>0</v>
      </c>
      <c r="H50" s="16"/>
      <c r="I50" s="16"/>
      <c r="J50" s="16"/>
      <c r="N50" s="17"/>
      <c r="P50" s="17"/>
    </row>
    <row r="51" spans="2:16" x14ac:dyDescent="0.2">
      <c r="B51" s="94">
        <v>30</v>
      </c>
      <c r="C51" s="88" t="s">
        <v>89</v>
      </c>
      <c r="D51" s="99">
        <v>7</v>
      </c>
      <c r="E51" s="116">
        <v>729</v>
      </c>
      <c r="F51" s="5"/>
      <c r="G51" s="18">
        <f t="shared" si="0"/>
        <v>0</v>
      </c>
      <c r="H51" s="16"/>
      <c r="I51" s="16"/>
      <c r="J51" s="16"/>
      <c r="N51" s="17"/>
      <c r="P51" s="17"/>
    </row>
    <row r="52" spans="2:16" x14ac:dyDescent="0.2">
      <c r="B52" s="94">
        <v>31</v>
      </c>
      <c r="C52" s="88" t="s">
        <v>90</v>
      </c>
      <c r="D52" s="99">
        <v>5</v>
      </c>
      <c r="E52" s="116">
        <v>460</v>
      </c>
      <c r="F52" s="5"/>
      <c r="G52" s="18">
        <f t="shared" si="0"/>
        <v>0</v>
      </c>
      <c r="H52" s="16"/>
      <c r="I52" s="16"/>
      <c r="J52" s="16"/>
      <c r="N52" s="17"/>
      <c r="P52" s="17"/>
    </row>
    <row r="53" spans="2:16" x14ac:dyDescent="0.2">
      <c r="B53" s="94">
        <v>32</v>
      </c>
      <c r="C53" s="88" t="s">
        <v>91</v>
      </c>
      <c r="D53" s="99">
        <v>15</v>
      </c>
      <c r="E53" s="116">
        <v>1694</v>
      </c>
      <c r="F53" s="5"/>
      <c r="G53" s="18">
        <f t="shared" si="0"/>
        <v>0</v>
      </c>
      <c r="H53" s="16"/>
      <c r="I53" s="16"/>
      <c r="J53" s="16"/>
      <c r="N53" s="17"/>
      <c r="P53" s="17"/>
    </row>
    <row r="54" spans="2:16" x14ac:dyDescent="0.2">
      <c r="B54" s="94">
        <v>33</v>
      </c>
      <c r="C54" s="88" t="s">
        <v>92</v>
      </c>
      <c r="D54" s="99">
        <v>4</v>
      </c>
      <c r="E54" s="116">
        <v>1577</v>
      </c>
      <c r="F54" s="5"/>
      <c r="G54" s="18">
        <f t="shared" si="0"/>
        <v>0</v>
      </c>
      <c r="H54" s="16"/>
      <c r="I54" s="16"/>
      <c r="J54" s="16"/>
      <c r="N54" s="17"/>
      <c r="P54" s="17"/>
    </row>
    <row r="55" spans="2:16" x14ac:dyDescent="0.2">
      <c r="B55" s="94">
        <v>34</v>
      </c>
      <c r="C55" s="89" t="s">
        <v>93</v>
      </c>
      <c r="D55" s="99">
        <v>1</v>
      </c>
      <c r="E55" s="116">
        <v>2162</v>
      </c>
      <c r="F55" s="5"/>
      <c r="G55" s="18">
        <f t="shared" si="0"/>
        <v>0</v>
      </c>
      <c r="H55" s="16"/>
      <c r="I55" s="16"/>
      <c r="J55" s="16"/>
      <c r="N55" s="17"/>
      <c r="P55" s="17"/>
    </row>
    <row r="56" spans="2:16" x14ac:dyDescent="0.2">
      <c r="B56" s="94">
        <v>35</v>
      </c>
      <c r="C56" s="88" t="s">
        <v>94</v>
      </c>
      <c r="D56" s="99">
        <v>8</v>
      </c>
      <c r="E56" s="116">
        <v>838</v>
      </c>
      <c r="F56" s="5"/>
      <c r="G56" s="18">
        <f t="shared" si="0"/>
        <v>0</v>
      </c>
      <c r="H56" s="16"/>
      <c r="I56" s="16"/>
      <c r="J56" s="16"/>
      <c r="N56" s="17"/>
      <c r="P56" s="17"/>
    </row>
    <row r="57" spans="2:16" x14ac:dyDescent="0.2">
      <c r="B57" s="94">
        <v>36</v>
      </c>
      <c r="C57" s="88" t="s">
        <v>95</v>
      </c>
      <c r="D57" s="99">
        <v>40</v>
      </c>
      <c r="E57" s="116">
        <v>1447</v>
      </c>
      <c r="F57" s="5"/>
      <c r="G57" s="18">
        <f t="shared" si="0"/>
        <v>0</v>
      </c>
      <c r="H57" s="16"/>
      <c r="I57" s="16"/>
      <c r="J57" s="16"/>
      <c r="N57" s="17"/>
      <c r="P57" s="17"/>
    </row>
    <row r="58" spans="2:16" x14ac:dyDescent="0.2">
      <c r="B58" s="94">
        <v>37</v>
      </c>
      <c r="C58" s="88" t="s">
        <v>96</v>
      </c>
      <c r="D58" s="99">
        <v>34</v>
      </c>
      <c r="E58" s="116">
        <v>1571</v>
      </c>
      <c r="F58" s="5"/>
      <c r="G58" s="18">
        <f t="shared" si="0"/>
        <v>0</v>
      </c>
      <c r="H58" s="16"/>
      <c r="I58" s="16"/>
      <c r="J58" s="16"/>
      <c r="N58" s="17"/>
      <c r="P58" s="17"/>
    </row>
    <row r="59" spans="2:16" x14ac:dyDescent="0.25">
      <c r="B59" s="94">
        <v>38</v>
      </c>
      <c r="C59" s="124" t="s">
        <v>111</v>
      </c>
      <c r="D59" s="99">
        <v>18</v>
      </c>
      <c r="E59" s="116">
        <v>294</v>
      </c>
      <c r="F59" s="5"/>
      <c r="G59" s="18">
        <f t="shared" si="0"/>
        <v>0</v>
      </c>
      <c r="H59" s="16"/>
      <c r="I59" s="16"/>
      <c r="J59" s="16"/>
      <c r="N59" s="17"/>
      <c r="P59" s="17"/>
    </row>
    <row r="60" spans="2:16" x14ac:dyDescent="0.2">
      <c r="B60" s="94">
        <v>39</v>
      </c>
      <c r="C60" s="88" t="s">
        <v>97</v>
      </c>
      <c r="D60" s="99">
        <v>2</v>
      </c>
      <c r="E60" s="116">
        <v>817</v>
      </c>
      <c r="F60" s="5"/>
      <c r="G60" s="18">
        <f t="shared" si="0"/>
        <v>0</v>
      </c>
      <c r="H60" s="16"/>
      <c r="I60" s="16"/>
      <c r="J60" s="16"/>
      <c r="N60" s="17"/>
      <c r="P60" s="17"/>
    </row>
    <row r="61" spans="2:16" x14ac:dyDescent="0.2">
      <c r="B61" s="94">
        <v>40</v>
      </c>
      <c r="C61" s="88" t="s">
        <v>98</v>
      </c>
      <c r="D61" s="99">
        <v>1</v>
      </c>
      <c r="E61" s="116">
        <v>946</v>
      </c>
      <c r="F61" s="5"/>
      <c r="G61" s="18">
        <f t="shared" si="0"/>
        <v>0</v>
      </c>
      <c r="H61" s="16"/>
      <c r="I61" s="16"/>
      <c r="J61" s="16"/>
      <c r="N61" s="17"/>
      <c r="P61" s="17"/>
    </row>
    <row r="62" spans="2:16" x14ac:dyDescent="0.2">
      <c r="B62" s="94">
        <v>41</v>
      </c>
      <c r="C62" s="88" t="s">
        <v>99</v>
      </c>
      <c r="D62" s="99">
        <v>1</v>
      </c>
      <c r="E62" s="116">
        <v>1411</v>
      </c>
      <c r="F62" s="5"/>
      <c r="G62" s="18">
        <f t="shared" si="0"/>
        <v>0</v>
      </c>
      <c r="H62" s="16"/>
      <c r="I62" s="16"/>
      <c r="J62" s="16"/>
      <c r="N62" s="17"/>
      <c r="P62" s="17"/>
    </row>
    <row r="63" spans="2:16" x14ac:dyDescent="0.2">
      <c r="B63" s="94">
        <v>42</v>
      </c>
      <c r="C63" s="88" t="s">
        <v>100</v>
      </c>
      <c r="D63" s="99">
        <v>2</v>
      </c>
      <c r="E63" s="116">
        <v>1163</v>
      </c>
      <c r="F63" s="5"/>
      <c r="G63" s="18">
        <f t="shared" si="0"/>
        <v>0</v>
      </c>
      <c r="H63" s="16"/>
      <c r="I63" s="16"/>
      <c r="J63" s="16"/>
      <c r="N63" s="17"/>
      <c r="P63" s="17"/>
    </row>
    <row r="64" spans="2:16" x14ac:dyDescent="0.2">
      <c r="B64" s="94">
        <v>43</v>
      </c>
      <c r="C64" s="88" t="s">
        <v>101</v>
      </c>
      <c r="D64" s="99">
        <v>2</v>
      </c>
      <c r="E64" s="116">
        <v>1065</v>
      </c>
      <c r="F64" s="5"/>
      <c r="G64" s="18">
        <f t="shared" si="0"/>
        <v>0</v>
      </c>
      <c r="H64" s="16"/>
      <c r="I64" s="16"/>
      <c r="J64" s="16"/>
      <c r="N64" s="17"/>
      <c r="P64" s="17"/>
    </row>
    <row r="65" spans="2:16" x14ac:dyDescent="0.25">
      <c r="B65" s="94">
        <v>44</v>
      </c>
      <c r="C65" s="90" t="s">
        <v>67</v>
      </c>
      <c r="D65" s="96">
        <v>1</v>
      </c>
      <c r="E65" s="112">
        <v>478.98</v>
      </c>
      <c r="F65" s="5"/>
      <c r="G65" s="18">
        <f t="shared" si="0"/>
        <v>0</v>
      </c>
      <c r="H65" s="16"/>
      <c r="I65" s="16"/>
      <c r="J65" s="16"/>
      <c r="N65" s="17"/>
      <c r="P65" s="17"/>
    </row>
    <row r="66" spans="2:16" ht="25.5" x14ac:dyDescent="0.25">
      <c r="B66" s="148">
        <v>45</v>
      </c>
      <c r="C66" s="113" t="s">
        <v>51</v>
      </c>
      <c r="D66" s="97">
        <v>2</v>
      </c>
      <c r="E66" s="112">
        <v>561.75</v>
      </c>
      <c r="F66" s="5"/>
      <c r="G66" s="18">
        <f t="shared" si="0"/>
        <v>0</v>
      </c>
      <c r="H66" s="16"/>
      <c r="I66" s="16"/>
      <c r="J66" s="16"/>
      <c r="N66" s="17"/>
      <c r="P66" s="17"/>
    </row>
    <row r="67" spans="2:16" ht="25.5" x14ac:dyDescent="0.25">
      <c r="B67" s="149"/>
      <c r="C67" s="113" t="s">
        <v>52</v>
      </c>
      <c r="D67" s="97">
        <v>2</v>
      </c>
      <c r="E67" s="112">
        <v>626.85</v>
      </c>
      <c r="F67" s="5"/>
      <c r="G67" s="18">
        <f t="shared" si="0"/>
        <v>0</v>
      </c>
      <c r="H67" s="16"/>
      <c r="I67" s="16"/>
      <c r="J67" s="16"/>
      <c r="N67" s="17"/>
      <c r="P67" s="17"/>
    </row>
    <row r="68" spans="2:16" ht="15.75" thickBot="1" x14ac:dyDescent="0.3">
      <c r="B68" s="150"/>
      <c r="C68" s="117" t="s">
        <v>53</v>
      </c>
      <c r="D68" s="98">
        <v>2</v>
      </c>
      <c r="E68" s="118">
        <v>446.25</v>
      </c>
      <c r="F68" s="6"/>
      <c r="G68" s="19">
        <f t="shared" si="0"/>
        <v>0</v>
      </c>
      <c r="H68" s="16"/>
      <c r="I68" s="16"/>
      <c r="J68" s="16"/>
      <c r="N68" s="17"/>
      <c r="P68" s="17"/>
    </row>
    <row r="69" spans="2:16" x14ac:dyDescent="0.25">
      <c r="B69" s="20"/>
      <c r="C69" s="21"/>
      <c r="D69" s="22"/>
      <c r="E69" s="23"/>
      <c r="F69" s="23"/>
      <c r="G69" s="24"/>
      <c r="H69" s="25"/>
      <c r="I69" s="25"/>
      <c r="J69" s="25"/>
      <c r="P69" s="17"/>
    </row>
    <row r="70" spans="2:16" x14ac:dyDescent="0.25">
      <c r="B70" s="26"/>
      <c r="C70" s="137" t="s">
        <v>104</v>
      </c>
      <c r="D70" s="137"/>
      <c r="E70" s="137"/>
      <c r="F70" s="27"/>
      <c r="G70" s="28">
        <f>SUM(G4:G68)</f>
        <v>0</v>
      </c>
      <c r="H70" s="29"/>
      <c r="I70" s="29"/>
      <c r="J70" s="29"/>
      <c r="L70" s="30"/>
      <c r="P70" s="17"/>
    </row>
    <row r="71" spans="2:16" ht="15.75" thickBot="1" x14ac:dyDescent="0.3">
      <c r="B71" s="31"/>
      <c r="C71" s="32"/>
      <c r="D71" s="33"/>
      <c r="E71" s="34"/>
      <c r="F71" s="34"/>
      <c r="G71" s="34"/>
      <c r="H71" s="35"/>
      <c r="I71" s="35"/>
      <c r="J71" s="35"/>
      <c r="P71" s="17"/>
    </row>
    <row r="72" spans="2:16" ht="79.5" customHeight="1" thickBot="1" x14ac:dyDescent="0.3">
      <c r="B72" s="36" t="s">
        <v>108</v>
      </c>
      <c r="C72" s="37" t="s">
        <v>54</v>
      </c>
      <c r="D72" s="38" t="s">
        <v>69</v>
      </c>
      <c r="E72" s="39" t="s">
        <v>68</v>
      </c>
      <c r="F72" s="39" t="s">
        <v>70</v>
      </c>
      <c r="G72" s="12" t="s">
        <v>71</v>
      </c>
      <c r="H72" s="13"/>
      <c r="I72" s="13"/>
      <c r="J72" s="13"/>
      <c r="P72" s="17"/>
    </row>
    <row r="73" spans="2:16" x14ac:dyDescent="0.25">
      <c r="B73" s="102"/>
      <c r="C73" s="103" t="s">
        <v>55</v>
      </c>
      <c r="D73" s="108">
        <v>2</v>
      </c>
      <c r="E73" s="119">
        <v>29.88</v>
      </c>
      <c r="F73" s="104"/>
      <c r="G73" s="15">
        <f>ROUND(D73*F73,2)</f>
        <v>0</v>
      </c>
      <c r="H73" s="16"/>
      <c r="I73" s="16"/>
      <c r="J73" s="16"/>
      <c r="N73" s="17"/>
      <c r="P73" s="17"/>
    </row>
    <row r="74" spans="2:16" x14ac:dyDescent="0.25">
      <c r="B74" s="105"/>
      <c r="C74" s="100" t="s">
        <v>56</v>
      </c>
      <c r="D74" s="101">
        <v>2</v>
      </c>
      <c r="E74" s="120">
        <v>59.88</v>
      </c>
      <c r="F74" s="1"/>
      <c r="G74" s="40">
        <f t="shared" ref="G74:G95" si="1">ROUND(D74*F74,2)</f>
        <v>0</v>
      </c>
      <c r="H74" s="16"/>
      <c r="I74" s="16"/>
      <c r="J74" s="16"/>
      <c r="N74" s="17"/>
      <c r="P74" s="17"/>
    </row>
    <row r="75" spans="2:16" x14ac:dyDescent="0.25">
      <c r="B75" s="105"/>
      <c r="C75" s="100" t="s">
        <v>57</v>
      </c>
      <c r="D75" s="101">
        <v>1</v>
      </c>
      <c r="E75" s="120">
        <v>89</v>
      </c>
      <c r="F75" s="1"/>
      <c r="G75" s="40">
        <f t="shared" si="1"/>
        <v>0</v>
      </c>
      <c r="H75" s="16"/>
      <c r="I75" s="16"/>
      <c r="J75" s="16"/>
      <c r="N75" s="17"/>
      <c r="P75" s="17"/>
    </row>
    <row r="76" spans="2:16" x14ac:dyDescent="0.25">
      <c r="B76" s="105"/>
      <c r="C76" s="100" t="s">
        <v>58</v>
      </c>
      <c r="D76" s="101">
        <v>5</v>
      </c>
      <c r="E76" s="120">
        <v>131</v>
      </c>
      <c r="F76" s="1"/>
      <c r="G76" s="40">
        <f t="shared" si="1"/>
        <v>0</v>
      </c>
      <c r="H76" s="16"/>
      <c r="I76" s="16"/>
      <c r="J76" s="16"/>
      <c r="N76" s="17"/>
      <c r="P76" s="17"/>
    </row>
    <row r="77" spans="2:16" x14ac:dyDescent="0.25">
      <c r="B77" s="105"/>
      <c r="C77" s="121" t="s">
        <v>59</v>
      </c>
      <c r="D77" s="109">
        <v>15</v>
      </c>
      <c r="E77" s="120">
        <v>32</v>
      </c>
      <c r="F77" s="1"/>
      <c r="G77" s="40">
        <f t="shared" si="1"/>
        <v>0</v>
      </c>
      <c r="H77" s="16"/>
      <c r="I77" s="16"/>
      <c r="J77" s="16"/>
      <c r="N77" s="17"/>
      <c r="P77" s="17"/>
    </row>
    <row r="78" spans="2:16" x14ac:dyDescent="0.25">
      <c r="B78" s="151">
        <v>46</v>
      </c>
      <c r="C78" s="122" t="s">
        <v>109</v>
      </c>
      <c r="D78" s="99">
        <v>8</v>
      </c>
      <c r="E78" s="116">
        <v>123</v>
      </c>
      <c r="F78" s="1"/>
      <c r="G78" s="40">
        <f t="shared" si="1"/>
        <v>0</v>
      </c>
      <c r="H78" s="16"/>
      <c r="I78" s="16"/>
      <c r="J78" s="16"/>
      <c r="N78" s="17"/>
      <c r="P78" s="17"/>
    </row>
    <row r="79" spans="2:16" x14ac:dyDescent="0.25">
      <c r="B79" s="152"/>
      <c r="C79" s="122" t="s">
        <v>110</v>
      </c>
      <c r="D79" s="99">
        <v>20</v>
      </c>
      <c r="E79" s="116">
        <v>134</v>
      </c>
      <c r="F79" s="1"/>
      <c r="G79" s="40">
        <f t="shared" si="1"/>
        <v>0</v>
      </c>
      <c r="H79" s="16"/>
      <c r="I79" s="16"/>
      <c r="J79" s="16"/>
      <c r="N79" s="17"/>
      <c r="P79" s="17"/>
    </row>
    <row r="80" spans="2:16" x14ac:dyDescent="0.25">
      <c r="B80" s="107"/>
      <c r="C80" s="122" t="s">
        <v>63</v>
      </c>
      <c r="D80" s="99">
        <v>20</v>
      </c>
      <c r="E80" s="116">
        <v>67.099999999999994</v>
      </c>
      <c r="F80" s="1"/>
      <c r="G80" s="40">
        <f t="shared" si="1"/>
        <v>0</v>
      </c>
      <c r="H80" s="16"/>
      <c r="I80" s="16"/>
      <c r="J80" s="16"/>
      <c r="N80" s="17"/>
      <c r="P80" s="17"/>
    </row>
    <row r="81" spans="1:16" x14ac:dyDescent="0.25">
      <c r="B81" s="107"/>
      <c r="C81" s="122" t="s">
        <v>64</v>
      </c>
      <c r="D81" s="99">
        <v>20</v>
      </c>
      <c r="E81" s="116">
        <v>137</v>
      </c>
      <c r="F81" s="1"/>
      <c r="G81" s="40">
        <f t="shared" si="1"/>
        <v>0</v>
      </c>
      <c r="H81" s="16"/>
      <c r="I81" s="16"/>
      <c r="J81" s="16"/>
      <c r="N81" s="17"/>
      <c r="P81" s="17"/>
    </row>
    <row r="82" spans="1:16" x14ac:dyDescent="0.25">
      <c r="B82" s="105">
        <v>47</v>
      </c>
      <c r="C82" s="121" t="s">
        <v>40</v>
      </c>
      <c r="D82" s="96">
        <v>2</v>
      </c>
      <c r="E82" s="112">
        <v>492.59</v>
      </c>
      <c r="F82" s="1"/>
      <c r="G82" s="40">
        <f t="shared" si="1"/>
        <v>0</v>
      </c>
      <c r="H82" s="16"/>
      <c r="I82" s="16"/>
      <c r="J82" s="16"/>
      <c r="N82" s="17"/>
      <c r="P82" s="17"/>
    </row>
    <row r="83" spans="1:16" x14ac:dyDescent="0.25">
      <c r="B83" s="105">
        <v>48</v>
      </c>
      <c r="C83" s="121" t="s">
        <v>41</v>
      </c>
      <c r="D83" s="96">
        <v>5</v>
      </c>
      <c r="E83" s="112">
        <v>109.73</v>
      </c>
      <c r="F83" s="1"/>
      <c r="G83" s="40">
        <f t="shared" si="1"/>
        <v>0</v>
      </c>
      <c r="H83" s="16"/>
      <c r="I83" s="16"/>
      <c r="J83" s="16"/>
      <c r="N83" s="17"/>
      <c r="P83" s="17"/>
    </row>
    <row r="84" spans="1:16" x14ac:dyDescent="0.25">
      <c r="B84" s="105">
        <v>49</v>
      </c>
      <c r="C84" s="121" t="s">
        <v>42</v>
      </c>
      <c r="D84" s="96">
        <v>5</v>
      </c>
      <c r="E84" s="112">
        <v>13.85</v>
      </c>
      <c r="F84" s="1"/>
      <c r="G84" s="40">
        <f t="shared" si="1"/>
        <v>0</v>
      </c>
      <c r="H84" s="16"/>
      <c r="I84" s="16"/>
      <c r="J84" s="16"/>
      <c r="N84" s="17"/>
      <c r="P84" s="17"/>
    </row>
    <row r="85" spans="1:16" x14ac:dyDescent="0.25">
      <c r="B85" s="105">
        <v>50</v>
      </c>
      <c r="C85" s="121" t="s">
        <v>43</v>
      </c>
      <c r="D85" s="96">
        <v>1</v>
      </c>
      <c r="E85" s="112">
        <v>324.42</v>
      </c>
      <c r="F85" s="1"/>
      <c r="G85" s="40">
        <f t="shared" si="1"/>
        <v>0</v>
      </c>
      <c r="H85" s="16"/>
      <c r="I85" s="16"/>
      <c r="J85" s="16"/>
      <c r="N85" s="17"/>
      <c r="P85" s="17"/>
    </row>
    <row r="86" spans="1:16" x14ac:dyDescent="0.25">
      <c r="B86" s="143">
        <v>51</v>
      </c>
      <c r="C86" s="121" t="s">
        <v>44</v>
      </c>
      <c r="D86" s="96">
        <v>1</v>
      </c>
      <c r="E86" s="114">
        <v>124.64400000000001</v>
      </c>
      <c r="F86" s="1"/>
      <c r="G86" s="40">
        <f t="shared" si="1"/>
        <v>0</v>
      </c>
      <c r="H86" s="16"/>
      <c r="I86" s="16"/>
      <c r="J86" s="16"/>
      <c r="N86" s="17"/>
      <c r="P86" s="17"/>
    </row>
    <row r="87" spans="1:16" x14ac:dyDescent="0.25">
      <c r="B87" s="144"/>
      <c r="C87" s="121" t="s">
        <v>45</v>
      </c>
      <c r="D87" s="96">
        <v>1</v>
      </c>
      <c r="E87" s="114">
        <v>153.55079999999998</v>
      </c>
      <c r="F87" s="1"/>
      <c r="G87" s="40">
        <f t="shared" si="1"/>
        <v>0</v>
      </c>
      <c r="H87" s="16"/>
      <c r="I87" s="16"/>
      <c r="J87" s="16"/>
      <c r="N87" s="17"/>
      <c r="P87" s="17"/>
    </row>
    <row r="88" spans="1:16" x14ac:dyDescent="0.25">
      <c r="B88" s="145"/>
      <c r="C88" s="121" t="s">
        <v>46</v>
      </c>
      <c r="D88" s="96">
        <v>1</v>
      </c>
      <c r="E88" s="114">
        <v>159.99720000000002</v>
      </c>
      <c r="F88" s="1"/>
      <c r="G88" s="40">
        <f t="shared" si="1"/>
        <v>0</v>
      </c>
      <c r="H88" s="16"/>
      <c r="I88" s="16"/>
      <c r="J88" s="16"/>
      <c r="N88" s="17"/>
      <c r="P88" s="17"/>
    </row>
    <row r="89" spans="1:16" x14ac:dyDescent="0.25">
      <c r="B89" s="105">
        <v>52</v>
      </c>
      <c r="C89" s="121" t="s">
        <v>47</v>
      </c>
      <c r="D89" s="96">
        <v>1</v>
      </c>
      <c r="E89" s="112">
        <v>455.6</v>
      </c>
      <c r="F89" s="1"/>
      <c r="G89" s="40">
        <f t="shared" si="1"/>
        <v>0</v>
      </c>
      <c r="H89" s="16"/>
      <c r="I89" s="16"/>
      <c r="J89" s="16"/>
      <c r="N89" s="17"/>
      <c r="P89" s="17"/>
    </row>
    <row r="90" spans="1:16" x14ac:dyDescent="0.25">
      <c r="B90" s="143">
        <v>53</v>
      </c>
      <c r="C90" s="121" t="s">
        <v>48</v>
      </c>
      <c r="D90" s="96">
        <v>1</v>
      </c>
      <c r="E90" s="112">
        <v>81.19</v>
      </c>
      <c r="F90" s="1"/>
      <c r="G90" s="40">
        <f t="shared" si="1"/>
        <v>0</v>
      </c>
      <c r="H90" s="16"/>
      <c r="I90" s="16"/>
      <c r="J90" s="16"/>
      <c r="N90" s="17"/>
      <c r="P90" s="17"/>
    </row>
    <row r="91" spans="1:16" x14ac:dyDescent="0.25">
      <c r="B91" s="144"/>
      <c r="C91" s="121" t="s">
        <v>49</v>
      </c>
      <c r="D91" s="96">
        <v>1</v>
      </c>
      <c r="E91" s="112">
        <v>84.58</v>
      </c>
      <c r="F91" s="1"/>
      <c r="G91" s="40">
        <f t="shared" si="1"/>
        <v>0</v>
      </c>
      <c r="H91" s="16"/>
      <c r="I91" s="16"/>
      <c r="J91" s="16"/>
      <c r="N91" s="17"/>
      <c r="P91" s="17"/>
    </row>
    <row r="92" spans="1:16" x14ac:dyDescent="0.25">
      <c r="B92" s="145"/>
      <c r="C92" s="121" t="s">
        <v>50</v>
      </c>
      <c r="D92" s="96">
        <v>1</v>
      </c>
      <c r="E92" s="112">
        <v>87.97</v>
      </c>
      <c r="F92" s="1"/>
      <c r="G92" s="40">
        <f t="shared" si="1"/>
        <v>0</v>
      </c>
      <c r="H92" s="16"/>
      <c r="I92" s="16"/>
      <c r="J92" s="16"/>
      <c r="N92" s="17"/>
      <c r="P92" s="17"/>
    </row>
    <row r="93" spans="1:16" x14ac:dyDescent="0.25">
      <c r="B93" s="105">
        <v>54</v>
      </c>
      <c r="C93" s="121" t="s">
        <v>20</v>
      </c>
      <c r="D93" s="96">
        <v>2</v>
      </c>
      <c r="E93" s="112">
        <v>214.1568</v>
      </c>
      <c r="F93" s="1"/>
      <c r="G93" s="40">
        <f t="shared" si="1"/>
        <v>0</v>
      </c>
      <c r="H93" s="16"/>
      <c r="I93" s="16"/>
      <c r="J93" s="16"/>
      <c r="N93" s="17"/>
      <c r="P93" s="17"/>
    </row>
    <row r="94" spans="1:16" x14ac:dyDescent="0.25">
      <c r="B94" s="105">
        <v>55</v>
      </c>
      <c r="C94" s="121" t="s">
        <v>21</v>
      </c>
      <c r="D94" s="96">
        <v>2</v>
      </c>
      <c r="E94" s="112">
        <v>311.62560000000002</v>
      </c>
      <c r="F94" s="1"/>
      <c r="G94" s="40">
        <f t="shared" si="1"/>
        <v>0</v>
      </c>
      <c r="H94" s="16"/>
      <c r="I94" s="16"/>
      <c r="J94" s="16"/>
      <c r="N94" s="17"/>
      <c r="P94" s="17"/>
    </row>
    <row r="95" spans="1:16" ht="15.75" thickBot="1" x14ac:dyDescent="0.3">
      <c r="B95" s="106">
        <v>56</v>
      </c>
      <c r="C95" s="123" t="s">
        <v>22</v>
      </c>
      <c r="D95" s="98">
        <v>2</v>
      </c>
      <c r="E95" s="118">
        <v>257.39999999999998</v>
      </c>
      <c r="F95" s="2"/>
      <c r="G95" s="41">
        <f t="shared" si="1"/>
        <v>0</v>
      </c>
      <c r="H95" s="16"/>
      <c r="I95" s="16"/>
      <c r="J95" s="16"/>
      <c r="N95" s="17"/>
      <c r="P95" s="17"/>
    </row>
    <row r="96" spans="1:16" s="47" customFormat="1" x14ac:dyDescent="0.25">
      <c r="A96" s="126"/>
      <c r="B96" s="42"/>
      <c r="C96" s="43"/>
      <c r="D96" s="44"/>
      <c r="E96" s="45"/>
      <c r="F96" s="45"/>
      <c r="G96" s="45"/>
      <c r="H96" s="46"/>
      <c r="I96" s="46"/>
      <c r="J96" s="46"/>
    </row>
    <row r="97" spans="1:12" s="47" customFormat="1" x14ac:dyDescent="0.25">
      <c r="A97" s="126"/>
      <c r="B97" s="48"/>
      <c r="C97" s="138" t="s">
        <v>102</v>
      </c>
      <c r="D97" s="138"/>
      <c r="E97" s="138"/>
      <c r="F97" s="49"/>
      <c r="G97" s="50">
        <f>SUM(G73:G95)</f>
        <v>0</v>
      </c>
      <c r="H97" s="51"/>
      <c r="I97" s="51"/>
      <c r="J97" s="51"/>
      <c r="L97" s="50"/>
    </row>
    <row r="98" spans="1:12" s="47" customFormat="1" ht="15.75" thickBot="1" x14ac:dyDescent="0.3">
      <c r="A98" s="126"/>
      <c r="B98" s="52"/>
      <c r="C98" s="53"/>
      <c r="D98" s="53"/>
      <c r="E98" s="54"/>
      <c r="F98" s="54"/>
      <c r="G98" s="53"/>
      <c r="H98" s="55"/>
      <c r="I98" s="55"/>
      <c r="J98" s="55"/>
    </row>
    <row r="99" spans="1:12" ht="79.5" customHeight="1" thickBot="1" x14ac:dyDescent="0.3">
      <c r="B99" s="139" t="s">
        <v>60</v>
      </c>
      <c r="C99" s="140"/>
      <c r="D99" s="10" t="s">
        <v>69</v>
      </c>
      <c r="E99" s="11" t="s">
        <v>66</v>
      </c>
      <c r="F99" s="56" t="s">
        <v>70</v>
      </c>
      <c r="G99" s="12" t="s">
        <v>71</v>
      </c>
      <c r="H99" s="13"/>
      <c r="I99" s="13"/>
      <c r="J99" s="13"/>
    </row>
    <row r="100" spans="1:12" ht="15.75" thickBot="1" x14ac:dyDescent="0.3">
      <c r="B100" s="141" t="s">
        <v>61</v>
      </c>
      <c r="C100" s="142"/>
      <c r="D100" s="57">
        <v>20</v>
      </c>
      <c r="E100" s="58">
        <v>100</v>
      </c>
      <c r="F100" s="7"/>
      <c r="G100" s="18">
        <f>ROUND(F100*D100,2)</f>
        <v>0</v>
      </c>
      <c r="H100" s="59"/>
      <c r="I100" s="59"/>
      <c r="J100" s="59"/>
    </row>
    <row r="101" spans="1:12" ht="15.75" thickBot="1" x14ac:dyDescent="0.3">
      <c r="B101" s="60"/>
      <c r="C101" s="60"/>
      <c r="D101" s="60"/>
      <c r="E101" s="60"/>
      <c r="F101" s="60"/>
      <c r="G101" s="60"/>
    </row>
    <row r="102" spans="1:12" ht="15.75" thickBot="1" x14ac:dyDescent="0.3">
      <c r="B102" s="61"/>
      <c r="C102" s="136" t="s">
        <v>103</v>
      </c>
      <c r="D102" s="136"/>
      <c r="E102" s="136"/>
      <c r="F102" s="62"/>
      <c r="G102" s="160">
        <f>G100</f>
        <v>0</v>
      </c>
      <c r="H102" s="64"/>
      <c r="I102" s="64"/>
      <c r="J102" s="64"/>
      <c r="L102" s="65"/>
    </row>
    <row r="103" spans="1:12" ht="15.75" thickBot="1" x14ac:dyDescent="0.3">
      <c r="B103" s="61"/>
      <c r="C103" s="61"/>
      <c r="D103" s="61"/>
      <c r="E103" s="61"/>
      <c r="F103" s="61"/>
      <c r="G103" s="66"/>
    </row>
    <row r="104" spans="1:12" ht="15.75" thickBot="1" x14ac:dyDescent="0.3">
      <c r="B104" s="61"/>
      <c r="C104" s="136" t="s">
        <v>105</v>
      </c>
      <c r="D104" s="136"/>
      <c r="E104" s="136"/>
      <c r="F104" s="62"/>
      <c r="G104" s="63">
        <v>10000</v>
      </c>
      <c r="H104" s="64"/>
      <c r="I104" s="64"/>
      <c r="J104" s="64"/>
      <c r="L104" s="67"/>
    </row>
    <row r="105" spans="1:12" ht="15.75" thickBot="1" x14ac:dyDescent="0.3">
      <c r="B105" s="61"/>
      <c r="C105" s="68"/>
      <c r="D105" s="69"/>
      <c r="E105" s="69"/>
      <c r="F105" s="69"/>
      <c r="G105" s="69"/>
      <c r="H105" s="70"/>
      <c r="I105" s="70"/>
      <c r="J105" s="70"/>
      <c r="L105" s="67"/>
    </row>
    <row r="106" spans="1:12" ht="15.75" thickBot="1" x14ac:dyDescent="0.3">
      <c r="B106" s="61"/>
      <c r="C106" s="71"/>
      <c r="D106" s="71"/>
      <c r="E106" s="71"/>
      <c r="F106" s="71"/>
      <c r="G106" s="71"/>
      <c r="H106" s="72"/>
      <c r="I106" s="72"/>
      <c r="J106" s="72"/>
      <c r="L106" s="67"/>
    </row>
    <row r="107" spans="1:12" x14ac:dyDescent="0.25">
      <c r="B107" s="61"/>
      <c r="C107" s="135" t="s">
        <v>77</v>
      </c>
      <c r="D107" s="135"/>
      <c r="E107" s="135"/>
      <c r="F107" s="71"/>
      <c r="G107" s="73">
        <f>G70+G97+G102+G104</f>
        <v>10000</v>
      </c>
      <c r="H107" s="74" t="str">
        <f>IF(((COUNT(F4:F68,F73:F95,F100))=89)," ","Atención!!! Falta por cumplimentar precio ofertado para alguno de los elementos que se deben ofertar")</f>
        <v>Atención!!! Falta por cumplimentar precio ofertado para alguno de los elementos que se deben ofertar</v>
      </c>
      <c r="I107" s="75"/>
      <c r="J107" s="75"/>
      <c r="L107" s="67"/>
    </row>
    <row r="108" spans="1:12" ht="15.75" thickBot="1" x14ac:dyDescent="0.3">
      <c r="B108" s="61"/>
      <c r="C108" s="71"/>
      <c r="D108" s="76"/>
      <c r="E108" s="71"/>
      <c r="F108" s="71"/>
      <c r="G108" s="71"/>
      <c r="H108" s="72"/>
      <c r="I108" s="72"/>
      <c r="J108" s="72"/>
      <c r="L108" s="67"/>
    </row>
    <row r="109" spans="1:12" ht="15.75" thickBot="1" x14ac:dyDescent="0.3">
      <c r="B109" s="61"/>
      <c r="C109" s="136" t="s">
        <v>62</v>
      </c>
      <c r="D109" s="136"/>
      <c r="E109" s="136"/>
      <c r="F109" s="62"/>
      <c r="G109" s="77">
        <f>ROUND(G107*0.21,2)</f>
        <v>2100</v>
      </c>
      <c r="H109" s="78"/>
      <c r="I109" s="78"/>
      <c r="J109" s="78"/>
      <c r="L109" s="67"/>
    </row>
    <row r="110" spans="1:12" ht="15.75" thickBot="1" x14ac:dyDescent="0.3">
      <c r="B110" s="61"/>
      <c r="C110" s="68"/>
      <c r="D110" s="79"/>
      <c r="E110" s="80"/>
      <c r="F110" s="80"/>
      <c r="G110" s="80"/>
      <c r="H110" s="81"/>
      <c r="I110" s="81"/>
      <c r="J110" s="81"/>
      <c r="L110" s="67"/>
    </row>
    <row r="111" spans="1:12" ht="15.75" thickBot="1" x14ac:dyDescent="0.3">
      <c r="B111" s="61"/>
      <c r="C111" s="135" t="s">
        <v>76</v>
      </c>
      <c r="D111" s="135"/>
      <c r="E111" s="135"/>
      <c r="F111" s="71"/>
      <c r="G111" s="82">
        <f>G107+G109</f>
        <v>12100</v>
      </c>
      <c r="H111" s="75"/>
      <c r="I111" s="75"/>
      <c r="J111" s="75"/>
      <c r="L111" s="67"/>
    </row>
    <row r="114" spans="2:7" ht="18" customHeight="1" x14ac:dyDescent="0.25">
      <c r="B114" s="127" t="s">
        <v>73</v>
      </c>
      <c r="C114" s="128"/>
      <c r="D114" s="128"/>
      <c r="E114" s="128"/>
      <c r="F114" s="128"/>
      <c r="G114" s="128"/>
    </row>
    <row r="115" spans="2:7" x14ac:dyDescent="0.25">
      <c r="B115" s="83"/>
      <c r="C115" s="84"/>
      <c r="D115" s="85"/>
      <c r="E115" s="85"/>
      <c r="F115" s="85"/>
    </row>
    <row r="116" spans="2:7" ht="68.25" customHeight="1" x14ac:dyDescent="0.25">
      <c r="B116" s="129" t="s">
        <v>79</v>
      </c>
      <c r="C116" s="130"/>
      <c r="D116" s="130"/>
      <c r="E116" s="130"/>
      <c r="F116" s="130"/>
      <c r="G116" s="130"/>
    </row>
    <row r="117" spans="2:7" ht="15" customHeight="1" x14ac:dyDescent="0.25">
      <c r="B117" s="86"/>
      <c r="C117" s="87"/>
      <c r="D117" s="87"/>
      <c r="E117" s="87"/>
      <c r="F117" s="87"/>
      <c r="G117" s="87"/>
    </row>
    <row r="118" spans="2:7" ht="18.75" customHeight="1" x14ac:dyDescent="0.25">
      <c r="B118" s="133" t="s">
        <v>106</v>
      </c>
      <c r="C118" s="134"/>
      <c r="D118" s="134"/>
      <c r="E118" s="134"/>
      <c r="F118" s="134"/>
      <c r="G118" s="134"/>
    </row>
    <row r="119" spans="2:7" ht="15" customHeight="1" x14ac:dyDescent="0.25">
      <c r="B119" s="86"/>
      <c r="C119" s="87"/>
      <c r="D119" s="87"/>
      <c r="E119" s="87"/>
      <c r="F119" s="87"/>
      <c r="G119" s="87"/>
    </row>
    <row r="120" spans="2:7" ht="25.5" customHeight="1" x14ac:dyDescent="0.25">
      <c r="B120" s="129" t="s">
        <v>74</v>
      </c>
      <c r="C120" s="130"/>
      <c r="D120" s="130"/>
      <c r="E120" s="130"/>
      <c r="F120" s="130"/>
      <c r="G120" s="130"/>
    </row>
    <row r="121" spans="2:7" ht="15" customHeight="1" x14ac:dyDescent="0.25">
      <c r="B121" s="84"/>
      <c r="C121" s="84"/>
      <c r="D121" s="85"/>
      <c r="E121" s="85"/>
      <c r="F121" s="85"/>
    </row>
    <row r="122" spans="2:7" ht="60" customHeight="1" x14ac:dyDescent="0.25">
      <c r="B122" s="131" t="s">
        <v>75</v>
      </c>
      <c r="C122" s="132"/>
      <c r="D122" s="132"/>
      <c r="E122" s="132"/>
      <c r="F122" s="132"/>
      <c r="G122" s="132"/>
    </row>
    <row r="124" spans="2:7" ht="48.75" customHeight="1" x14ac:dyDescent="0.25">
      <c r="B124" s="131" t="s">
        <v>78</v>
      </c>
      <c r="C124" s="132"/>
      <c r="D124" s="132"/>
      <c r="E124" s="132"/>
      <c r="F124" s="132"/>
      <c r="G124" s="132"/>
    </row>
  </sheetData>
  <sheetProtection algorithmName="SHA-512" hashValue="fJ7piIIycZfzODXYMjL0ZmK4Qcd5+w+QHArnIuZRIGPQS6TTcYOdSih4qz4k/vEMF8QF+HwQofIDZZb4eXtWew==" saltValue="c2XRQPHU3tW/JGTCJZwSVw==" spinCount="100000" sheet="1" objects="1" scenarios="1"/>
  <mergeCells count="25">
    <mergeCell ref="B46:B47"/>
    <mergeCell ref="B66:B68"/>
    <mergeCell ref="B78:B79"/>
    <mergeCell ref="B2:G2"/>
    <mergeCell ref="B18:B25"/>
    <mergeCell ref="B26:B31"/>
    <mergeCell ref="B38:B39"/>
    <mergeCell ref="B40:B44"/>
    <mergeCell ref="C107:E107"/>
    <mergeCell ref="C109:E109"/>
    <mergeCell ref="C111:E111"/>
    <mergeCell ref="C70:E70"/>
    <mergeCell ref="C97:E97"/>
    <mergeCell ref="B99:C99"/>
    <mergeCell ref="B100:C100"/>
    <mergeCell ref="C102:E102"/>
    <mergeCell ref="B86:B88"/>
    <mergeCell ref="B90:B92"/>
    <mergeCell ref="C104:E104"/>
    <mergeCell ref="B114:G114"/>
    <mergeCell ref="B116:G116"/>
    <mergeCell ref="B122:G122"/>
    <mergeCell ref="B124:G124"/>
    <mergeCell ref="B120:G120"/>
    <mergeCell ref="B118:G118"/>
  </mergeCells>
  <dataValidations count="2">
    <dataValidation type="custom" allowBlank="1" showInputMessage="1" showErrorMessage="1" error="Sólo se admiten precios con un máximo de dos decimales, mayor o igual que cero y no superior al precio máximo unitario permitido (IVA no incluido). Por favor, vuelva a introducir el importe." sqref="F100" xr:uid="{8B36ED9F-5BB5-476E-B1E7-59F446B67724}">
      <formula1>AND(F100*100=INT(F100*100),F100&gt;=0,F100&lt;=E100)</formula1>
    </dataValidation>
    <dataValidation type="custom" allowBlank="1" showInputMessage="1" showErrorMessage="1" error="Sólo se admiten precios con un máximo de dos decimales, mayores que cero y no superiores al precio máximo unitario permitido (IVA no incluido). Por favor, vuelva a introducir el importe." sqref="F4:F68 F73:F95" xr:uid="{A4A284D2-A604-4657-8822-A6F8D8FBC854}">
      <formula1>AND(F4*100=INT(F4*100),F4&gt;0,F4&lt;=E4)</formula1>
    </dataValidation>
  </dataValidations>
  <pageMargins left="0.11811023622047245" right="0.11811023622047245" top="0.35433070866141736" bottom="0.35433070866141736" header="0.31496062992125984" footer="0.31496062992125984"/>
  <pageSetup paperSize="9" scale="63" orientation="portrait" r:id="rId1"/>
  <headerFooter>
    <oddFooter>&amp;L&amp;F&amp;R&amp;A</oddFooter>
  </headerFooter>
  <ignoredErrors>
    <ignoredError sqref="G10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 econ Lote 1 mobiliario</vt:lpstr>
      <vt:lpstr>'Of econ Lote 1 mobiliario'!Área_de_impresión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2026-06-04T09:49:05Z</cp:lastPrinted>
  <dcterms:created xsi:type="dcterms:W3CDTF">2026-05-21T08:51:40Z</dcterms:created>
  <dcterms:modified xsi:type="dcterms:W3CDTF">2026-06-15T10:44:24Z</dcterms:modified>
</cp:coreProperties>
</file>