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MOBIIARIO (contrato puente)\01-BPM\"/>
    </mc:Choice>
  </mc:AlternateContent>
  <xr:revisionPtr revIDLastSave="0" documentId="13_ncr:1_{519595E4-A126-4BE0-800A-80E471691A42}" xr6:coauthVersionLast="47" xr6:coauthVersionMax="47" xr10:uidLastSave="{00000000-0000-0000-0000-000000000000}"/>
  <workbookProtection workbookAlgorithmName="SHA-512" workbookHashValue="KLPpwLIhfgAFMmXCBakf6am0+umrrBHA/dtCnU53ZI/Wh9WUzeAYzIQqX2YaQEaqlf+adnGME9af2R4yeGhQ/w==" workbookSaltValue="ZnJTMMebwHvVCOPq7OdDiw==" workbookSpinCount="100000" lockStructure="1"/>
  <bookViews>
    <workbookView xWindow="20370" yWindow="-120" windowWidth="29040" windowHeight="15840" xr2:uid="{1852DF24-85E0-4929-81BB-27001881F590}"/>
  </bookViews>
  <sheets>
    <sheet name="Of econ lote 2 sillas" sheetId="2" r:id="rId1"/>
  </sheets>
  <definedNames>
    <definedName name="_xlnm.Print_Area" localSheetId="0">'Of econ lote 2 sillas'!$B$1:$G$48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2" l="1"/>
  <c r="H43" i="2" l="1"/>
  <c r="B34" i="2"/>
  <c r="G39" i="2" l="1"/>
  <c r="G41" i="2" s="1"/>
  <c r="G25" i="2"/>
  <c r="G26" i="2"/>
  <c r="G27" i="2"/>
  <c r="G28" i="2"/>
  <c r="G29" i="2"/>
  <c r="G30" i="2"/>
  <c r="G31" i="2"/>
  <c r="G32" i="2"/>
  <c r="G33" i="2"/>
  <c r="G34" i="2"/>
  <c r="G24" i="2"/>
  <c r="G5" i="2"/>
  <c r="G6" i="2"/>
  <c r="G7" i="2"/>
  <c r="G9" i="2"/>
  <c r="G10" i="2"/>
  <c r="G11" i="2"/>
  <c r="G12" i="2"/>
  <c r="G13" i="2"/>
  <c r="G14" i="2"/>
  <c r="G15" i="2"/>
  <c r="G16" i="2"/>
  <c r="G17" i="2"/>
  <c r="G18" i="2"/>
  <c r="G19" i="2"/>
  <c r="G4" i="2" l="1"/>
  <c r="G21" i="2" s="1"/>
  <c r="G36" i="2"/>
  <c r="G43" i="2" l="1"/>
  <c r="G45" i="2" l="1"/>
  <c r="G47" i="2" s="1"/>
</calcChain>
</file>

<file path=xl/sharedStrings.xml><?xml version="1.0" encoding="utf-8"?>
<sst xmlns="http://schemas.openxmlformats.org/spreadsheetml/2006/main" count="57" uniqueCount="49">
  <si>
    <t>Recambios</t>
  </si>
  <si>
    <t>Portes</t>
  </si>
  <si>
    <t>IVA (21%)</t>
  </si>
  <si>
    <t>Precio máximo unitario                 (Sin IVA)</t>
  </si>
  <si>
    <t>Silla fija con brazos confidente</t>
  </si>
  <si>
    <t>Silla fija con brazos dirección</t>
  </si>
  <si>
    <t>Sillón de dirección giratorio con brazos  con electroestática</t>
  </si>
  <si>
    <t>Sillón de dirección giratorio con brazos sin electroestática</t>
  </si>
  <si>
    <t>Silla fija sin brazos reuniones</t>
  </si>
  <si>
    <t>Carro para palas de escritura</t>
  </si>
  <si>
    <t>Pala de escritura izquierda/ derecha</t>
  </si>
  <si>
    <t>Funda electroestática para silla</t>
  </si>
  <si>
    <t>Silla operativa 150 KGs sin electroestática</t>
  </si>
  <si>
    <t>Silla operativa 150 KGs con electroestática</t>
  </si>
  <si>
    <t>Taburete alto (patín alto sin brazos)</t>
  </si>
  <si>
    <t>Asiento silla operativa</t>
  </si>
  <si>
    <t>Tornillos sillas (bolsa 25 unidades)</t>
  </si>
  <si>
    <t>Tornillos sujeción a asiento (bolsa 25 unidades)</t>
  </si>
  <si>
    <t>Tapetas silla confidente</t>
  </si>
  <si>
    <t>Precio máximo unitario 
(Sin IVA)</t>
  </si>
  <si>
    <t>Unidades previstas</t>
  </si>
  <si>
    <r>
      <t xml:space="preserve">Precio unitario </t>
    </r>
    <r>
      <rPr>
        <b/>
        <sz val="10"/>
        <color rgb="FF0070C0"/>
        <rFont val="Arial"/>
        <family val="2"/>
      </rPr>
      <t>ofertado</t>
    </r>
    <r>
      <rPr>
        <b/>
        <sz val="10"/>
        <color theme="1"/>
        <rFont val="Arial"/>
        <family val="2"/>
      </rPr>
      <t xml:space="preserve">
(Sin IVA)</t>
    </r>
  </si>
  <si>
    <r>
      <t xml:space="preserve">Importe ofertado (unidades previstas * precio unitario </t>
    </r>
    <r>
      <rPr>
        <b/>
        <sz val="10"/>
        <color rgb="FF0070C0"/>
        <rFont val="Arial"/>
        <family val="2"/>
      </rPr>
      <t>ofertado</t>
    </r>
    <r>
      <rPr>
        <b/>
        <sz val="10"/>
        <color theme="1"/>
        <rFont val="Arial"/>
        <family val="2"/>
      </rPr>
      <t xml:space="preserve">           (Sin IVA))</t>
    </r>
  </si>
  <si>
    <r>
      <t xml:space="preserve">Se deberá presentar oferta a todos los elementos de la tabla. </t>
    </r>
    <r>
      <rPr>
        <b/>
        <u/>
        <sz val="10"/>
        <color theme="1"/>
        <rFont val="Arial"/>
        <family val="2"/>
      </rPr>
      <t>En caso contrario, la oferta será RECHAZADA</t>
    </r>
    <r>
      <rPr>
        <b/>
        <sz val="10"/>
        <color theme="1"/>
        <rFont val="Arial"/>
        <family val="2"/>
      </rPr>
      <t>.</t>
    </r>
  </si>
  <si>
    <t>TOTAL OFERTA ECONÓMICA (IVA incluido)</t>
  </si>
  <si>
    <r>
      <rPr>
        <b/>
        <sz val="10"/>
        <color theme="1"/>
        <rFont val="Arial"/>
        <family val="2"/>
      </rPr>
      <t>Únicamente se deberán rellenar las celdas de la columna "F"</t>
    </r>
    <r>
      <rPr>
        <sz val="10"/>
        <color theme="1"/>
        <rFont val="Arial"/>
        <family val="2"/>
      </rPr>
      <t>, que se corresponderán con el precio unitario ofertado para cada elemento, ya sea mobiliario, recambio o portes (IVA no incluido en cualquier caso) según la parte de la tabla de oferta económica en la cual se encuentre el concepto a ofertar</t>
    </r>
    <r>
      <rPr>
        <b/>
        <sz val="10"/>
        <color theme="1"/>
        <rFont val="Arial"/>
        <family val="2"/>
      </rPr>
      <t>. El resto de celdas se rellenarán automáticamente.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Los importes unitarios ofertados deberán tener un máximo de dos posiciones decimales, ser superiores a 0,00 € y en ningún caso podrán superar el precio máximo unitario permitido (IVA no incluido) indicado en la columna "E".</t>
    </r>
    <r>
      <rPr>
        <sz val="10"/>
        <color theme="1"/>
        <rFont val="Arial"/>
        <family val="2"/>
      </rPr>
      <t xml:space="preserve"> </t>
    </r>
    <r>
      <rPr>
        <b/>
        <u/>
        <sz val="10"/>
        <color theme="1"/>
        <rFont val="Arial"/>
        <family val="2"/>
      </rPr>
      <t>En caso de ofertar precios superiores a los máximos permitidos, la oferta será RECHAZADA</t>
    </r>
    <r>
      <rPr>
        <b/>
        <sz val="10"/>
        <color theme="1"/>
        <rFont val="Arial"/>
        <family val="2"/>
      </rPr>
      <t>.</t>
    </r>
  </si>
  <si>
    <t>Silla operativa giratoria con brazos con electroestática</t>
  </si>
  <si>
    <t>Silla operativa giratoria sin brazos con electroestática</t>
  </si>
  <si>
    <t>Silla operativa giratoria tapizado electroestatico con brazos sin electroestática</t>
  </si>
  <si>
    <t xml:space="preserve">Silla operativa giratoria tapizado electroestatico sin brazos sin electroestática </t>
  </si>
  <si>
    <t>Butaca Reclinable paciente</t>
  </si>
  <si>
    <t>Sofa cama 3 plazas sin brazos paciente</t>
  </si>
  <si>
    <r>
      <t xml:space="preserve">TOTAL OFERTA ECONÓMICA </t>
    </r>
    <r>
      <rPr>
        <b/>
        <sz val="11"/>
        <color rgb="FF0070C0"/>
        <rFont val="Arial"/>
        <family val="2"/>
      </rPr>
      <t>(a+b+c)</t>
    </r>
    <r>
      <rPr>
        <b/>
        <sz val="11"/>
        <rFont val="Arial"/>
        <family val="2"/>
      </rPr>
      <t xml:space="preserve"> (IVA no incluido) </t>
    </r>
  </si>
  <si>
    <r>
      <t>Igualmente, el importe resultante de la casilla “</t>
    </r>
    <r>
      <rPr>
        <b/>
        <sz val="10"/>
        <rFont val="Arial"/>
        <family val="2"/>
      </rPr>
      <t xml:space="preserve">TOTAL OFERTA ECONÓMICA (IVA </t>
    </r>
    <r>
      <rPr>
        <b/>
        <sz val="10"/>
        <color theme="1"/>
        <rFont val="Arial"/>
        <family val="2"/>
      </rPr>
      <t>incluido</t>
    </r>
    <r>
      <rPr>
        <b/>
        <sz val="10"/>
        <rFont val="Arial"/>
        <family val="2"/>
      </rPr>
      <t>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con el mismo nombre de la tabla de oferta económica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sz val="10"/>
        <rFont val="Arial"/>
        <family val="2"/>
      </rPr>
      <t xml:space="preserve"> </t>
    </r>
    <r>
      <rPr>
        <b/>
        <sz val="10"/>
        <color rgb="FF0070C0"/>
        <rFont val="Arial"/>
        <family val="2"/>
      </rPr>
      <t>para el Lote 2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Particulares.</t>
    </r>
  </si>
  <si>
    <r>
      <t>El importe resultante de la casilla “</t>
    </r>
    <r>
      <rPr>
        <b/>
        <sz val="10"/>
        <rFont val="Arial"/>
        <family val="2"/>
      </rPr>
      <t>TOTAL OFERTA ECONÓMICA</t>
    </r>
    <r>
      <rPr>
        <b/>
        <sz val="10"/>
        <color rgb="FF0070C0"/>
        <rFont val="Arial"/>
        <family val="2"/>
      </rPr>
      <t xml:space="preserve"> (a+b+c)</t>
    </r>
    <r>
      <rPr>
        <b/>
        <sz val="10"/>
        <rFont val="Arial"/>
        <family val="2"/>
      </rPr>
      <t xml:space="preserve"> (IVA </t>
    </r>
    <r>
      <rPr>
        <b/>
        <sz val="10"/>
        <color theme="1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con el mismo nombre de la tabla de oferta económica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sz val="10"/>
        <rFont val="Arial"/>
        <family val="2"/>
      </rPr>
      <t xml:space="preserve"> </t>
    </r>
    <r>
      <rPr>
        <b/>
        <sz val="10"/>
        <color rgb="FF0070C0"/>
        <rFont val="Arial"/>
        <family val="2"/>
      </rPr>
      <t>para el Lote 2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rellenada, y con el importe a ofertar en la casilla de nombre "Precio" del Portal de licitación electrónica de MC MUTUAL.</t>
    </r>
  </si>
  <si>
    <r>
      <t xml:space="preserve">Total importe recambios ofertado (sin IVA) </t>
    </r>
    <r>
      <rPr>
        <b/>
        <sz val="10"/>
        <color rgb="FF0070C0"/>
        <rFont val="Arial"/>
        <family val="2"/>
      </rPr>
      <t>(b)</t>
    </r>
  </si>
  <si>
    <r>
      <t xml:space="preserve">Total importe portes ofertado (sin IVA) </t>
    </r>
    <r>
      <rPr>
        <b/>
        <sz val="10"/>
        <color rgb="FF0070C0"/>
        <rFont val="Arial"/>
        <family val="2"/>
      </rPr>
      <t>(c)</t>
    </r>
  </si>
  <si>
    <r>
      <t xml:space="preserve">Total importe sillas ofertado (sin IVA) </t>
    </r>
    <r>
      <rPr>
        <b/>
        <sz val="10"/>
        <color rgb="FF0070C0"/>
        <rFont val="Arial"/>
        <family val="2"/>
      </rPr>
      <t>(a)</t>
    </r>
  </si>
  <si>
    <t>Lote 2: Suministro y montaje de sillas y accesorios de oficina  para los centros asistenciales, oficinas y clínicas</t>
  </si>
  <si>
    <t>Únicamente se permitirá ofertar precio unitario 0,00 € en el apartado relativo a los portes, pero en todo caso se deberá teclear, no dejar en blanco.</t>
  </si>
  <si>
    <t>Sillas</t>
  </si>
  <si>
    <t>Núm.</t>
  </si>
  <si>
    <t>Ruedas silla operativa</t>
  </si>
  <si>
    <t>Pistón silla operativa</t>
  </si>
  <si>
    <t xml:space="preserve">Brazos 2D silla operativa </t>
  </si>
  <si>
    <t>Brazos 3D acolchado silla operativa</t>
  </si>
  <si>
    <t>Brazos 4D silla operativa</t>
  </si>
  <si>
    <t>Cabezal silla operativa</t>
  </si>
  <si>
    <t>Portes por pedidos inferiores a 500€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</si>
</sst>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1"/>
      <color rgb="FF0070C0"/>
      <name val="Arial"/>
      <family val="2"/>
    </font>
    <font>
      <b/>
      <sz val="10"/>
      <color rgb="FF0070C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2"/>
      <color rgb="FF0070C0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u/>
      <sz val="10"/>
      <color theme="1"/>
      <name val="Arial"/>
      <family val="2"/>
    </font>
    <font>
      <b/>
      <i/>
      <sz val="10"/>
      <name val="Arial"/>
      <family val="2"/>
    </font>
    <font>
      <b/>
      <i/>
      <sz val="10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0000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1" fillId="0" borderId="0"/>
  </cellStyleXfs>
  <cellXfs count="100">
    <xf numFmtId="0" fontId="0" fillId="0" borderId="0" xfId="0"/>
    <xf numFmtId="0" fontId="0" fillId="0" borderId="0" xfId="0" applyAlignment="1" applyProtection="1">
      <alignment vertical="center"/>
    </xf>
    <xf numFmtId="164" fontId="11" fillId="4" borderId="16" xfId="1" applyNumberFormat="1" applyFont="1" applyFill="1" applyBorder="1" applyAlignment="1" applyProtection="1">
      <alignment horizontal="center" vertical="center" wrapText="1"/>
    </xf>
    <xf numFmtId="165" fontId="5" fillId="2" borderId="21" xfId="1" applyNumberFormat="1" applyFont="1" applyFill="1" applyBorder="1" applyAlignment="1" applyProtection="1">
      <alignment horizontal="right" vertical="center"/>
    </xf>
    <xf numFmtId="164" fontId="11" fillId="4" borderId="8" xfId="1" applyNumberFormat="1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vertical="center"/>
    </xf>
    <xf numFmtId="0" fontId="5" fillId="0" borderId="0" xfId="2" applyFont="1" applyAlignment="1" applyProtection="1">
      <alignment vertical="center"/>
    </xf>
    <xf numFmtId="0" fontId="3" fillId="0" borderId="0" xfId="2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8" fillId="2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11" fillId="4" borderId="8" xfId="1" applyFont="1" applyFill="1" applyBorder="1" applyAlignment="1" applyProtection="1">
      <alignment horizontal="center" vertical="center" wrapText="1"/>
    </xf>
    <xf numFmtId="8" fontId="8" fillId="0" borderId="13" xfId="0" applyNumberFormat="1" applyFont="1" applyFill="1" applyBorder="1" applyAlignment="1" applyProtection="1">
      <alignment horizontal="right" vertical="center" wrapText="1"/>
      <protection locked="0"/>
    </xf>
    <xf numFmtId="8" fontId="8" fillId="0" borderId="4" xfId="0" applyNumberFormat="1" applyFont="1" applyFill="1" applyBorder="1" applyAlignment="1" applyProtection="1">
      <alignment horizontal="right" vertical="center" wrapText="1"/>
      <protection locked="0"/>
    </xf>
    <xf numFmtId="8" fontId="8" fillId="0" borderId="6" xfId="0" applyNumberFormat="1" applyFont="1" applyFill="1" applyBorder="1" applyAlignment="1" applyProtection="1">
      <alignment horizontal="right" vertical="center" wrapText="1"/>
      <protection locked="0"/>
    </xf>
    <xf numFmtId="8" fontId="8" fillId="3" borderId="13" xfId="0" applyNumberFormat="1" applyFont="1" applyFill="1" applyBorder="1" applyAlignment="1" applyProtection="1">
      <alignment horizontal="right" vertical="center" wrapText="1"/>
      <protection locked="0"/>
    </xf>
    <xf numFmtId="8" fontId="8" fillId="3" borderId="4" xfId="0" applyNumberFormat="1" applyFont="1" applyFill="1" applyBorder="1" applyAlignment="1" applyProtection="1">
      <alignment horizontal="right" vertical="center" wrapText="1"/>
      <protection locked="0"/>
    </xf>
    <xf numFmtId="8" fontId="8" fillId="3" borderId="6" xfId="0" applyNumberFormat="1" applyFont="1" applyFill="1" applyBorder="1" applyAlignment="1" applyProtection="1">
      <alignment horizontal="right" vertical="center" wrapText="1"/>
      <protection locked="0"/>
    </xf>
    <xf numFmtId="8" fontId="3" fillId="3" borderId="17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Fill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right"/>
    </xf>
    <xf numFmtId="0" fontId="15" fillId="5" borderId="15" xfId="0" applyFont="1" applyFill="1" applyBorder="1" applyAlignment="1" applyProtection="1">
      <alignment horizontal="center" vertical="center" wrapText="1"/>
    </xf>
    <xf numFmtId="0" fontId="15" fillId="5" borderId="8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vertical="center"/>
    </xf>
    <xf numFmtId="0" fontId="8" fillId="0" borderId="13" xfId="0" applyFont="1" applyBorder="1" applyAlignment="1" applyProtection="1">
      <alignment horizontal="center" vertical="center" wrapText="1"/>
    </xf>
    <xf numFmtId="8" fontId="8" fillId="0" borderId="13" xfId="0" applyNumberFormat="1" applyFont="1" applyBorder="1" applyAlignment="1" applyProtection="1">
      <alignment horizontal="right" vertical="center" wrapText="1"/>
    </xf>
    <xf numFmtId="8" fontId="0" fillId="0" borderId="0" xfId="0" applyNumberFormat="1" applyProtection="1"/>
    <xf numFmtId="0" fontId="12" fillId="3" borderId="2" xfId="0" applyFont="1" applyFill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horizontal="justify" vertical="center" wrapText="1"/>
    </xf>
    <xf numFmtId="0" fontId="8" fillId="0" borderId="4" xfId="0" applyFont="1" applyBorder="1" applyAlignment="1" applyProtection="1">
      <alignment horizontal="center" vertical="center"/>
    </xf>
    <xf numFmtId="8" fontId="12" fillId="0" borderId="4" xfId="0" applyNumberFormat="1" applyFont="1" applyBorder="1" applyAlignment="1" applyProtection="1">
      <alignment horizontal="right" vertical="center" wrapText="1"/>
    </xf>
    <xf numFmtId="0" fontId="8" fillId="0" borderId="4" xfId="0" applyFont="1" applyBorder="1" applyAlignment="1" applyProtection="1">
      <alignment horizontal="justify" vertical="center"/>
    </xf>
    <xf numFmtId="0" fontId="3" fillId="0" borderId="4" xfId="2" applyBorder="1" applyAlignment="1" applyProtection="1">
      <alignment vertical="center"/>
    </xf>
    <xf numFmtId="0" fontId="8" fillId="0" borderId="4" xfId="0" applyFont="1" applyBorder="1" applyAlignment="1" applyProtection="1">
      <alignment horizontal="center"/>
    </xf>
    <xf numFmtId="0" fontId="12" fillId="3" borderId="12" xfId="0" applyFont="1" applyFill="1" applyBorder="1" applyAlignment="1" applyProtection="1">
      <alignment horizontal="center" vertical="center"/>
    </xf>
    <xf numFmtId="0" fontId="3" fillId="0" borderId="6" xfId="2" applyFill="1" applyBorder="1" applyAlignment="1" applyProtection="1">
      <alignment vertical="center"/>
    </xf>
    <xf numFmtId="0" fontId="8" fillId="0" borderId="6" xfId="0" applyFont="1" applyFill="1" applyBorder="1" applyAlignment="1" applyProtection="1">
      <alignment horizontal="center"/>
    </xf>
    <xf numFmtId="8" fontId="12" fillId="0" borderId="6" xfId="0" applyNumberFormat="1" applyFont="1" applyFill="1" applyBorder="1" applyAlignment="1" applyProtection="1">
      <alignment horizontal="right" vertical="center" wrapText="1"/>
    </xf>
    <xf numFmtId="0" fontId="1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center"/>
    </xf>
    <xf numFmtId="8" fontId="12" fillId="0" borderId="0" xfId="0" applyNumberFormat="1" applyFont="1" applyAlignment="1" applyProtection="1">
      <alignment horizontal="justify" vertical="center" wrapText="1"/>
    </xf>
    <xf numFmtId="8" fontId="12" fillId="0" borderId="18" xfId="0" applyNumberFormat="1" applyFont="1" applyBorder="1" applyAlignment="1" applyProtection="1">
      <alignment horizontal="right" vertical="center" wrapText="1"/>
    </xf>
    <xf numFmtId="0" fontId="5" fillId="3" borderId="0" xfId="0" applyFont="1" applyFill="1" applyAlignment="1" applyProtection="1">
      <alignment horizontal="center" vertical="center" wrapText="1"/>
    </xf>
    <xf numFmtId="0" fontId="12" fillId="3" borderId="0" xfId="0" applyFont="1" applyFill="1" applyAlignment="1" applyProtection="1">
      <alignment horizontal="center" vertical="center"/>
    </xf>
    <xf numFmtId="0" fontId="12" fillId="3" borderId="0" xfId="0" applyFont="1" applyFill="1" applyProtection="1"/>
    <xf numFmtId="0" fontId="12" fillId="3" borderId="0" xfId="0" applyFont="1" applyFill="1" applyAlignment="1" applyProtection="1">
      <alignment horizontal="right"/>
    </xf>
    <xf numFmtId="0" fontId="12" fillId="3" borderId="5" xfId="0" applyFont="1" applyFill="1" applyBorder="1" applyAlignment="1" applyProtection="1">
      <alignment horizontal="center" vertical="center"/>
    </xf>
    <xf numFmtId="0" fontId="12" fillId="0" borderId="13" xfId="0" applyFont="1" applyFill="1" applyBorder="1" applyAlignment="1" applyProtection="1">
      <alignment horizontal="justify" vertical="center" wrapText="1"/>
    </xf>
    <xf numFmtId="0" fontId="3" fillId="3" borderId="13" xfId="0" applyFont="1" applyFill="1" applyBorder="1" applyAlignment="1" applyProtection="1">
      <alignment horizontal="center" vertical="center"/>
    </xf>
    <xf numFmtId="8" fontId="12" fillId="3" borderId="13" xfId="0" applyNumberFormat="1" applyFont="1" applyFill="1" applyBorder="1" applyAlignment="1" applyProtection="1">
      <alignment horizontal="right" vertical="center"/>
    </xf>
    <xf numFmtId="0" fontId="12" fillId="0" borderId="4" xfId="0" applyFont="1" applyFill="1" applyBorder="1" applyAlignment="1" applyProtection="1">
      <alignment horizontal="justify" vertical="center"/>
    </xf>
    <xf numFmtId="0" fontId="12" fillId="3" borderId="4" xfId="0" applyFont="1" applyFill="1" applyBorder="1" applyAlignment="1" applyProtection="1">
      <alignment horizontal="center" vertical="center"/>
    </xf>
    <xf numFmtId="8" fontId="12" fillId="3" borderId="4" xfId="0" applyNumberFormat="1" applyFont="1" applyFill="1" applyBorder="1" applyAlignment="1" applyProtection="1">
      <alignment horizontal="right" vertical="center" wrapText="1"/>
    </xf>
    <xf numFmtId="0" fontId="12" fillId="3" borderId="4" xfId="0" applyFont="1" applyFill="1" applyBorder="1" applyAlignment="1" applyProtection="1">
      <alignment horizontal="justify" vertical="center"/>
    </xf>
    <xf numFmtId="0" fontId="3" fillId="0" borderId="4" xfId="2" applyFont="1" applyBorder="1" applyAlignment="1" applyProtection="1">
      <alignment vertical="center"/>
    </xf>
    <xf numFmtId="0" fontId="12" fillId="3" borderId="4" xfId="0" applyFont="1" applyFill="1" applyBorder="1" applyAlignment="1" applyProtection="1">
      <alignment horizontal="center"/>
    </xf>
    <xf numFmtId="0" fontId="12" fillId="3" borderId="6" xfId="0" applyFont="1" applyFill="1" applyBorder="1" applyAlignment="1" applyProtection="1">
      <alignment horizontal="justify" vertical="center" wrapText="1"/>
    </xf>
    <xf numFmtId="0" fontId="12" fillId="3" borderId="6" xfId="0" applyFont="1" applyFill="1" applyBorder="1" applyAlignment="1" applyProtection="1">
      <alignment horizontal="center" vertical="center"/>
    </xf>
    <xf numFmtId="8" fontId="12" fillId="3" borderId="6" xfId="0" applyNumberFormat="1" applyFont="1" applyFill="1" applyBorder="1" applyAlignment="1" applyProtection="1">
      <alignment horizontal="right" vertical="center" wrapText="1"/>
    </xf>
    <xf numFmtId="0" fontId="12" fillId="3" borderId="0" xfId="0" applyFont="1" applyFill="1" applyAlignment="1" applyProtection="1">
      <alignment horizontal="justify" vertical="center" wrapText="1"/>
    </xf>
    <xf numFmtId="8" fontId="12" fillId="3" borderId="0" xfId="0" applyNumberFormat="1" applyFont="1" applyFill="1" applyAlignment="1" applyProtection="1">
      <alignment horizontal="justify" vertical="center" wrapText="1"/>
    </xf>
    <xf numFmtId="8" fontId="12" fillId="3" borderId="0" xfId="0" applyNumberFormat="1" applyFont="1" applyFill="1" applyAlignment="1" applyProtection="1">
      <alignment horizontal="right" vertical="center" wrapText="1"/>
    </xf>
    <xf numFmtId="8" fontId="5" fillId="3" borderId="0" xfId="0" applyNumberFormat="1" applyFont="1" applyFill="1" applyAlignment="1" applyProtection="1">
      <alignment horizontal="right" vertical="center" wrapText="1"/>
    </xf>
    <xf numFmtId="0" fontId="3" fillId="3" borderId="17" xfId="0" applyFont="1" applyFill="1" applyBorder="1" applyAlignment="1" applyProtection="1">
      <alignment vertical="center"/>
    </xf>
    <xf numFmtId="8" fontId="3" fillId="3" borderId="17" xfId="0" applyNumberFormat="1" applyFont="1" applyFill="1" applyBorder="1" applyAlignment="1" applyProtection="1">
      <alignment horizontal="right" vertical="center"/>
    </xf>
    <xf numFmtId="0" fontId="3" fillId="3" borderId="0" xfId="0" applyFont="1" applyFill="1" applyAlignment="1" applyProtection="1">
      <alignment horizontal="left" vertical="center"/>
    </xf>
    <xf numFmtId="0" fontId="3" fillId="3" borderId="0" xfId="0" applyFont="1" applyFill="1" applyAlignment="1" applyProtection="1">
      <alignment horizontal="right" vertical="center"/>
    </xf>
    <xf numFmtId="0" fontId="5" fillId="3" borderId="0" xfId="0" applyFont="1" applyFill="1" applyAlignment="1" applyProtection="1">
      <alignment horizontal="right" vertical="center" wrapText="1"/>
    </xf>
    <xf numFmtId="0" fontId="7" fillId="3" borderId="0" xfId="0" applyFont="1" applyFill="1" applyAlignment="1" applyProtection="1">
      <alignment horizontal="right" vertical="center" wrapText="1"/>
    </xf>
    <xf numFmtId="8" fontId="7" fillId="3" borderId="0" xfId="0" applyNumberFormat="1" applyFont="1" applyFill="1" applyAlignment="1" applyProtection="1">
      <alignment horizontal="right" vertical="center" wrapText="1"/>
    </xf>
    <xf numFmtId="0" fontId="7" fillId="3" borderId="0" xfId="0" applyFont="1" applyFill="1" applyAlignment="1" applyProtection="1">
      <alignment horizontal="center" vertical="center" wrapText="1"/>
    </xf>
    <xf numFmtId="0" fontId="6" fillId="3" borderId="0" xfId="0" applyFont="1" applyFill="1" applyProtection="1"/>
    <xf numFmtId="0" fontId="4" fillId="3" borderId="0" xfId="0" applyFont="1" applyFill="1" applyAlignment="1" applyProtection="1">
      <alignment vertical="center" wrapText="1"/>
    </xf>
    <xf numFmtId="44" fontId="3" fillId="2" borderId="9" xfId="1" applyNumberFormat="1" applyFill="1" applyBorder="1" applyAlignment="1" applyProtection="1">
      <alignment horizontal="right" vertical="center"/>
    </xf>
    <xf numFmtId="44" fontId="3" fillId="2" borderId="14" xfId="1" applyNumberFormat="1" applyFill="1" applyBorder="1" applyAlignment="1" applyProtection="1">
      <alignment horizontal="right" vertical="center"/>
    </xf>
    <xf numFmtId="44" fontId="3" fillId="2" borderId="3" xfId="1" applyNumberFormat="1" applyFill="1" applyBorder="1" applyAlignment="1" applyProtection="1">
      <alignment horizontal="right" vertical="center"/>
    </xf>
    <xf numFmtId="44" fontId="3" fillId="2" borderId="7" xfId="1" applyNumberFormat="1" applyFill="1" applyBorder="1" applyAlignment="1" applyProtection="1">
      <alignment horizontal="right" vertical="center"/>
    </xf>
    <xf numFmtId="44" fontId="3" fillId="2" borderId="16" xfId="1" applyNumberFormat="1" applyFill="1" applyBorder="1" applyAlignment="1" applyProtection="1">
      <alignment horizontal="right" vertical="center"/>
    </xf>
    <xf numFmtId="8" fontId="12" fillId="0" borderId="20" xfId="0" applyNumberFormat="1" applyFont="1" applyBorder="1" applyAlignment="1" applyProtection="1">
      <alignment horizontal="justify" vertical="center" wrapText="1"/>
    </xf>
    <xf numFmtId="0" fontId="5" fillId="2" borderId="21" xfId="1" applyFont="1" applyFill="1" applyBorder="1" applyAlignment="1" applyProtection="1">
      <alignment horizontal="right" vertical="center" wrapText="1"/>
    </xf>
    <xf numFmtId="0" fontId="11" fillId="4" borderId="15" xfId="1" applyFont="1" applyFill="1" applyBorder="1" applyAlignment="1" applyProtection="1">
      <alignment horizontal="center" vertical="center" wrapText="1"/>
    </xf>
    <xf numFmtId="0" fontId="11" fillId="4" borderId="8" xfId="1" applyFont="1" applyFill="1" applyBorder="1" applyAlignment="1" applyProtection="1">
      <alignment horizontal="center" vertical="center" wrapText="1"/>
    </xf>
    <xf numFmtId="0" fontId="7" fillId="3" borderId="19" xfId="0" applyFont="1" applyFill="1" applyBorder="1" applyAlignment="1" applyProtection="1">
      <alignment horizontal="right" vertical="center" wrapText="1"/>
    </xf>
    <xf numFmtId="0" fontId="5" fillId="3" borderId="19" xfId="0" applyFont="1" applyFill="1" applyBorder="1" applyAlignment="1" applyProtection="1">
      <alignment horizontal="right" vertical="center" wrapText="1"/>
    </xf>
    <xf numFmtId="0" fontId="14" fillId="5" borderId="10" xfId="0" applyFont="1" applyFill="1" applyBorder="1" applyAlignment="1" applyProtection="1">
      <alignment horizontal="center" vertical="center" wrapText="1"/>
    </xf>
    <xf numFmtId="0" fontId="14" fillId="5" borderId="18" xfId="0" applyFont="1" applyFill="1" applyBorder="1" applyAlignment="1" applyProtection="1">
      <alignment horizontal="center" vertical="center" wrapText="1"/>
    </xf>
    <xf numFmtId="0" fontId="14" fillId="5" borderId="1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22" xfId="0" applyFont="1" applyFill="1" applyBorder="1" applyAlignment="1" applyProtection="1">
      <alignment horizontal="left" vertical="center"/>
    </xf>
    <xf numFmtId="0" fontId="3" fillId="0" borderId="0" xfId="2" applyAlignment="1" applyProtection="1">
      <alignment vertical="center" wrapText="1"/>
    </xf>
    <xf numFmtId="0" fontId="0" fillId="0" borderId="0" xfId="0" applyAlignment="1" applyProtection="1">
      <alignment vertical="center" wrapText="1"/>
    </xf>
    <xf numFmtId="0" fontId="11" fillId="0" borderId="0" xfId="0" applyFont="1" applyAlignment="1" applyProtection="1">
      <alignment vertical="center" wrapText="1"/>
    </xf>
    <xf numFmtId="0" fontId="13" fillId="0" borderId="0" xfId="0" applyFont="1" applyAlignment="1" applyProtection="1">
      <alignment vertical="center" wrapText="1"/>
    </xf>
    <xf numFmtId="0" fontId="8" fillId="2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11" fillId="2" borderId="0" xfId="0" applyFont="1" applyFill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 wrapText="1"/>
    </xf>
  </cellXfs>
  <cellStyles count="4">
    <cellStyle name="Normal" xfId="0" builtinId="0"/>
    <cellStyle name="Normal 2 2" xfId="2" xr:uid="{95535B34-BE08-4653-9B53-98236916DD0F}"/>
    <cellStyle name="Normal 3" xfId="1" xr:uid="{76F21774-76AF-4469-A76F-3851F72D44FC}"/>
    <cellStyle name="Normal 4" xfId="3" xr:uid="{30A22FFC-0983-497E-924D-FE75030371FE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66AEE-591F-4E96-8DDB-76253AA1BF83}">
  <sheetPr>
    <tabColor rgb="FF92D050"/>
  </sheetPr>
  <dimension ref="A1:N58"/>
  <sheetViews>
    <sheetView tabSelected="1" topLeftCell="A25" zoomScale="90" zoomScaleNormal="90" workbookViewId="0">
      <selection activeCell="L34" sqref="L34"/>
    </sheetView>
  </sheetViews>
  <sheetFormatPr baseColWidth="10" defaultRowHeight="15" x14ac:dyDescent="0.25"/>
  <cols>
    <col min="1" max="1" width="6" style="19" customWidth="1"/>
    <col min="2" max="2" width="7" style="20" customWidth="1"/>
    <col min="3" max="3" width="78.7109375" style="20" customWidth="1"/>
    <col min="4" max="4" width="11.42578125" style="20" customWidth="1"/>
    <col min="5" max="6" width="12.7109375" style="20" customWidth="1"/>
    <col min="7" max="7" width="16.5703125" style="21" customWidth="1"/>
    <col min="8" max="11" width="11.42578125" style="20"/>
    <col min="12" max="12" width="13" style="20" bestFit="1" customWidth="1"/>
    <col min="13" max="15" width="11.42578125" style="20"/>
    <col min="16" max="16" width="14.28515625" style="20" bestFit="1" customWidth="1"/>
    <col min="17" max="17" width="14.42578125" style="20" bestFit="1" customWidth="1"/>
    <col min="18" max="18" width="21.5703125" style="20" customWidth="1"/>
    <col min="19" max="16384" width="11.42578125" style="20"/>
  </cols>
  <sheetData>
    <row r="1" spans="2:14" ht="15.75" thickBot="1" x14ac:dyDescent="0.3"/>
    <row r="2" spans="2:14" ht="16.5" thickBot="1" x14ac:dyDescent="0.3">
      <c r="B2" s="87" t="s">
        <v>38</v>
      </c>
      <c r="C2" s="88"/>
      <c r="D2" s="88"/>
      <c r="E2" s="88"/>
      <c r="F2" s="88"/>
      <c r="G2" s="89"/>
    </row>
    <row r="3" spans="2:14" ht="77.25" thickBot="1" x14ac:dyDescent="0.3">
      <c r="B3" s="22" t="s">
        <v>41</v>
      </c>
      <c r="C3" s="23" t="s">
        <v>40</v>
      </c>
      <c r="D3" s="11" t="s">
        <v>20</v>
      </c>
      <c r="E3" s="4" t="s">
        <v>19</v>
      </c>
      <c r="F3" s="4" t="s">
        <v>21</v>
      </c>
      <c r="G3" s="2" t="s">
        <v>22</v>
      </c>
    </row>
    <row r="4" spans="2:14" x14ac:dyDescent="0.25">
      <c r="B4" s="24">
        <v>1</v>
      </c>
      <c r="C4" s="25" t="s">
        <v>14</v>
      </c>
      <c r="D4" s="26">
        <v>5</v>
      </c>
      <c r="E4" s="27">
        <v>258</v>
      </c>
      <c r="F4" s="12"/>
      <c r="G4" s="76">
        <f>ROUND(D4*F4,2)</f>
        <v>0</v>
      </c>
      <c r="N4" s="28"/>
    </row>
    <row r="5" spans="2:14" x14ac:dyDescent="0.25">
      <c r="B5" s="29">
        <v>2</v>
      </c>
      <c r="C5" s="30" t="s">
        <v>4</v>
      </c>
      <c r="D5" s="31">
        <v>20</v>
      </c>
      <c r="E5" s="32">
        <v>166.4</v>
      </c>
      <c r="F5" s="13"/>
      <c r="G5" s="77">
        <f t="shared" ref="G5:G19" si="0">ROUND(D5*F5,2)</f>
        <v>0</v>
      </c>
      <c r="N5" s="28"/>
    </row>
    <row r="6" spans="2:14" x14ac:dyDescent="0.25">
      <c r="B6" s="24">
        <v>3</v>
      </c>
      <c r="C6" s="30" t="s">
        <v>5</v>
      </c>
      <c r="D6" s="31">
        <v>5</v>
      </c>
      <c r="E6" s="32">
        <v>288.72000000000003</v>
      </c>
      <c r="F6" s="13"/>
      <c r="G6" s="78">
        <f t="shared" si="0"/>
        <v>0</v>
      </c>
      <c r="N6" s="28"/>
    </row>
    <row r="7" spans="2:14" x14ac:dyDescent="0.25">
      <c r="B7" s="29">
        <v>4</v>
      </c>
      <c r="C7" s="33" t="s">
        <v>26</v>
      </c>
      <c r="D7" s="31">
        <v>1</v>
      </c>
      <c r="E7" s="32">
        <v>536.89</v>
      </c>
      <c r="F7" s="13"/>
      <c r="G7" s="78">
        <f t="shared" si="0"/>
        <v>0</v>
      </c>
      <c r="N7" s="28"/>
    </row>
    <row r="8" spans="2:14" x14ac:dyDescent="0.25">
      <c r="B8" s="24">
        <v>5</v>
      </c>
      <c r="C8" s="33" t="s">
        <v>27</v>
      </c>
      <c r="D8" s="31">
        <v>1</v>
      </c>
      <c r="E8" s="32">
        <v>464.89</v>
      </c>
      <c r="F8" s="13"/>
      <c r="G8" s="78">
        <f t="shared" si="0"/>
        <v>0</v>
      </c>
      <c r="N8" s="28"/>
    </row>
    <row r="9" spans="2:14" x14ac:dyDescent="0.25">
      <c r="B9" s="29">
        <v>6</v>
      </c>
      <c r="C9" s="30" t="s">
        <v>6</v>
      </c>
      <c r="D9" s="31">
        <v>1</v>
      </c>
      <c r="E9" s="32">
        <v>631.89</v>
      </c>
      <c r="F9" s="13"/>
      <c r="G9" s="78">
        <f t="shared" si="0"/>
        <v>0</v>
      </c>
      <c r="N9" s="28"/>
    </row>
    <row r="10" spans="2:14" x14ac:dyDescent="0.25">
      <c r="B10" s="24">
        <v>7</v>
      </c>
      <c r="C10" s="30" t="s">
        <v>28</v>
      </c>
      <c r="D10" s="31">
        <v>1</v>
      </c>
      <c r="E10" s="32">
        <v>328.41</v>
      </c>
      <c r="F10" s="13"/>
      <c r="G10" s="78">
        <f t="shared" si="0"/>
        <v>0</v>
      </c>
      <c r="N10" s="28"/>
    </row>
    <row r="11" spans="2:14" x14ac:dyDescent="0.25">
      <c r="B11" s="29">
        <v>8</v>
      </c>
      <c r="C11" s="30" t="s">
        <v>29</v>
      </c>
      <c r="D11" s="31">
        <v>20</v>
      </c>
      <c r="E11" s="32">
        <v>322.99</v>
      </c>
      <c r="F11" s="13"/>
      <c r="G11" s="78">
        <f t="shared" si="0"/>
        <v>0</v>
      </c>
      <c r="N11" s="28"/>
    </row>
    <row r="12" spans="2:14" x14ac:dyDescent="0.25">
      <c r="B12" s="24">
        <v>9</v>
      </c>
      <c r="C12" s="30" t="s">
        <v>7</v>
      </c>
      <c r="D12" s="31">
        <v>5</v>
      </c>
      <c r="E12" s="32">
        <v>423.41</v>
      </c>
      <c r="F12" s="13"/>
      <c r="G12" s="78">
        <f t="shared" si="0"/>
        <v>0</v>
      </c>
      <c r="N12" s="28"/>
    </row>
    <row r="13" spans="2:14" x14ac:dyDescent="0.25">
      <c r="B13" s="29">
        <v>10</v>
      </c>
      <c r="C13" s="30" t="s">
        <v>8</v>
      </c>
      <c r="D13" s="31">
        <v>10</v>
      </c>
      <c r="E13" s="32">
        <v>260</v>
      </c>
      <c r="F13" s="13"/>
      <c r="G13" s="78">
        <f t="shared" si="0"/>
        <v>0</v>
      </c>
      <c r="N13" s="28"/>
    </row>
    <row r="14" spans="2:14" x14ac:dyDescent="0.25">
      <c r="B14" s="24">
        <v>11</v>
      </c>
      <c r="C14" s="30" t="s">
        <v>9</v>
      </c>
      <c r="D14" s="31">
        <v>3</v>
      </c>
      <c r="E14" s="32">
        <v>956.24</v>
      </c>
      <c r="F14" s="13"/>
      <c r="G14" s="78">
        <f t="shared" si="0"/>
        <v>0</v>
      </c>
      <c r="N14" s="28"/>
    </row>
    <row r="15" spans="2:14" x14ac:dyDescent="0.25">
      <c r="B15" s="29">
        <v>12</v>
      </c>
      <c r="C15" s="30" t="s">
        <v>10</v>
      </c>
      <c r="D15" s="31">
        <v>10</v>
      </c>
      <c r="E15" s="32">
        <v>149.57</v>
      </c>
      <c r="F15" s="13"/>
      <c r="G15" s="78">
        <f t="shared" si="0"/>
        <v>0</v>
      </c>
      <c r="N15" s="28"/>
    </row>
    <row r="16" spans="2:14" x14ac:dyDescent="0.25">
      <c r="B16" s="24">
        <v>13</v>
      </c>
      <c r="C16" s="30" t="s">
        <v>12</v>
      </c>
      <c r="D16" s="31">
        <v>1</v>
      </c>
      <c r="E16" s="32">
        <v>995</v>
      </c>
      <c r="F16" s="13"/>
      <c r="G16" s="78">
        <f t="shared" si="0"/>
        <v>0</v>
      </c>
      <c r="N16" s="28"/>
    </row>
    <row r="17" spans="2:14" x14ac:dyDescent="0.25">
      <c r="B17" s="29">
        <v>14</v>
      </c>
      <c r="C17" s="30" t="s">
        <v>13</v>
      </c>
      <c r="D17" s="31">
        <v>1</v>
      </c>
      <c r="E17" s="32">
        <v>1210</v>
      </c>
      <c r="F17" s="13"/>
      <c r="G17" s="78">
        <f t="shared" si="0"/>
        <v>0</v>
      </c>
      <c r="N17" s="28"/>
    </row>
    <row r="18" spans="2:14" x14ac:dyDescent="0.25">
      <c r="B18" s="24">
        <v>15</v>
      </c>
      <c r="C18" s="34" t="s">
        <v>30</v>
      </c>
      <c r="D18" s="35">
        <v>12</v>
      </c>
      <c r="E18" s="32">
        <v>734</v>
      </c>
      <c r="F18" s="13"/>
      <c r="G18" s="78">
        <f t="shared" si="0"/>
        <v>0</v>
      </c>
      <c r="N18" s="28"/>
    </row>
    <row r="19" spans="2:14" ht="15.75" thickBot="1" x14ac:dyDescent="0.3">
      <c r="B19" s="36">
        <v>16</v>
      </c>
      <c r="C19" s="37" t="s">
        <v>31</v>
      </c>
      <c r="D19" s="38">
        <v>9</v>
      </c>
      <c r="E19" s="39">
        <v>895</v>
      </c>
      <c r="F19" s="14"/>
      <c r="G19" s="79">
        <f t="shared" si="0"/>
        <v>0</v>
      </c>
      <c r="N19" s="28"/>
    </row>
    <row r="20" spans="2:14" x14ac:dyDescent="0.25">
      <c r="B20" s="40"/>
      <c r="C20" s="41"/>
      <c r="D20" s="42"/>
      <c r="E20" s="43"/>
      <c r="F20" s="81"/>
      <c r="G20" s="44"/>
    </row>
    <row r="21" spans="2:14" x14ac:dyDescent="0.25">
      <c r="B21" s="45"/>
      <c r="C21" s="82" t="s">
        <v>37</v>
      </c>
      <c r="D21" s="82"/>
      <c r="E21" s="82"/>
      <c r="F21" s="45"/>
      <c r="G21" s="3">
        <f>SUM(G4:G19)</f>
        <v>0</v>
      </c>
    </row>
    <row r="22" spans="2:14" ht="15.75" thickBot="1" x14ac:dyDescent="0.3">
      <c r="B22" s="46"/>
      <c r="C22" s="47"/>
      <c r="D22" s="47"/>
      <c r="E22" s="47"/>
      <c r="F22" s="47"/>
      <c r="G22" s="48"/>
    </row>
    <row r="23" spans="2:14" ht="77.25" thickBot="1" x14ac:dyDescent="0.3">
      <c r="B23" s="22" t="s">
        <v>41</v>
      </c>
      <c r="C23" s="11" t="s">
        <v>0</v>
      </c>
      <c r="D23" s="11" t="s">
        <v>20</v>
      </c>
      <c r="E23" s="4" t="s">
        <v>19</v>
      </c>
      <c r="F23" s="4" t="s">
        <v>21</v>
      </c>
      <c r="G23" s="2" t="s">
        <v>22</v>
      </c>
    </row>
    <row r="24" spans="2:14" x14ac:dyDescent="0.25">
      <c r="B24" s="49"/>
      <c r="C24" s="50" t="s">
        <v>42</v>
      </c>
      <c r="D24" s="51">
        <v>35</v>
      </c>
      <c r="E24" s="52">
        <v>7.2</v>
      </c>
      <c r="F24" s="15"/>
      <c r="G24" s="76">
        <f>ROUND(D24*F24,2)</f>
        <v>0</v>
      </c>
      <c r="N24" s="28"/>
    </row>
    <row r="25" spans="2:14" x14ac:dyDescent="0.25">
      <c r="B25" s="29"/>
      <c r="C25" s="53" t="s">
        <v>43</v>
      </c>
      <c r="D25" s="54">
        <v>20</v>
      </c>
      <c r="E25" s="55">
        <v>43.34</v>
      </c>
      <c r="F25" s="16"/>
      <c r="G25" s="78">
        <f t="shared" ref="G25:G34" si="1">ROUND(D25*F25,2)</f>
        <v>0</v>
      </c>
      <c r="N25" s="28"/>
    </row>
    <row r="26" spans="2:14" x14ac:dyDescent="0.25">
      <c r="B26" s="29"/>
      <c r="C26" s="53" t="s">
        <v>44</v>
      </c>
      <c r="D26" s="54">
        <v>1</v>
      </c>
      <c r="E26" s="55">
        <v>43</v>
      </c>
      <c r="F26" s="16"/>
      <c r="G26" s="78">
        <f t="shared" si="1"/>
        <v>0</v>
      </c>
      <c r="N26" s="28"/>
    </row>
    <row r="27" spans="2:14" x14ac:dyDescent="0.25">
      <c r="B27" s="29"/>
      <c r="C27" s="53" t="s">
        <v>45</v>
      </c>
      <c r="D27" s="54">
        <v>1</v>
      </c>
      <c r="E27" s="55">
        <v>54</v>
      </c>
      <c r="F27" s="16"/>
      <c r="G27" s="78">
        <f t="shared" si="1"/>
        <v>0</v>
      </c>
      <c r="N27" s="28"/>
    </row>
    <row r="28" spans="2:14" x14ac:dyDescent="0.25">
      <c r="B28" s="29"/>
      <c r="C28" s="53" t="s">
        <v>46</v>
      </c>
      <c r="D28" s="54">
        <v>1</v>
      </c>
      <c r="E28" s="55">
        <v>72</v>
      </c>
      <c r="F28" s="16"/>
      <c r="G28" s="78">
        <f t="shared" si="1"/>
        <v>0</v>
      </c>
      <c r="N28" s="28"/>
    </row>
    <row r="29" spans="2:14" x14ac:dyDescent="0.25">
      <c r="B29" s="29"/>
      <c r="C29" s="53" t="s">
        <v>47</v>
      </c>
      <c r="D29" s="54">
        <v>1</v>
      </c>
      <c r="E29" s="55">
        <v>95</v>
      </c>
      <c r="F29" s="16"/>
      <c r="G29" s="78">
        <f t="shared" si="1"/>
        <v>0</v>
      </c>
      <c r="N29" s="28"/>
    </row>
    <row r="30" spans="2:14" x14ac:dyDescent="0.25">
      <c r="B30" s="29"/>
      <c r="C30" s="56" t="s">
        <v>15</v>
      </c>
      <c r="D30" s="54">
        <v>1</v>
      </c>
      <c r="E30" s="55">
        <v>108</v>
      </c>
      <c r="F30" s="16"/>
      <c r="G30" s="78">
        <f t="shared" si="1"/>
        <v>0</v>
      </c>
      <c r="N30" s="28"/>
    </row>
    <row r="31" spans="2:14" x14ac:dyDescent="0.25">
      <c r="B31" s="29"/>
      <c r="C31" s="56" t="s">
        <v>16</v>
      </c>
      <c r="D31" s="54">
        <v>4</v>
      </c>
      <c r="E31" s="55">
        <v>12</v>
      </c>
      <c r="F31" s="16"/>
      <c r="G31" s="78">
        <f t="shared" si="1"/>
        <v>0</v>
      </c>
      <c r="N31" s="28"/>
    </row>
    <row r="32" spans="2:14" x14ac:dyDescent="0.25">
      <c r="B32" s="29"/>
      <c r="C32" s="56" t="s">
        <v>17</v>
      </c>
      <c r="D32" s="54">
        <v>4</v>
      </c>
      <c r="E32" s="55">
        <v>12</v>
      </c>
      <c r="F32" s="16"/>
      <c r="G32" s="78">
        <f t="shared" si="1"/>
        <v>0</v>
      </c>
      <c r="N32" s="28"/>
    </row>
    <row r="33" spans="2:14" x14ac:dyDescent="0.25">
      <c r="B33" s="29"/>
      <c r="C33" s="57" t="s">
        <v>18</v>
      </c>
      <c r="D33" s="58">
        <v>80</v>
      </c>
      <c r="E33" s="55">
        <v>3</v>
      </c>
      <c r="F33" s="16"/>
      <c r="G33" s="78">
        <f t="shared" si="1"/>
        <v>0</v>
      </c>
      <c r="N33" s="28"/>
    </row>
    <row r="34" spans="2:14" ht="15.75" thickBot="1" x14ac:dyDescent="0.3">
      <c r="B34" s="36">
        <f>B19+1</f>
        <v>17</v>
      </c>
      <c r="C34" s="59" t="s">
        <v>11</v>
      </c>
      <c r="D34" s="60">
        <v>60</v>
      </c>
      <c r="E34" s="61">
        <v>66.58</v>
      </c>
      <c r="F34" s="17"/>
      <c r="G34" s="79">
        <f t="shared" si="1"/>
        <v>0</v>
      </c>
      <c r="N34" s="28"/>
    </row>
    <row r="35" spans="2:14" x14ac:dyDescent="0.25">
      <c r="B35" s="46"/>
      <c r="C35" s="62"/>
      <c r="D35" s="46"/>
      <c r="E35" s="63"/>
      <c r="F35" s="63"/>
      <c r="G35" s="64"/>
    </row>
    <row r="36" spans="2:14" x14ac:dyDescent="0.25">
      <c r="B36" s="45"/>
      <c r="C36" s="82" t="s">
        <v>35</v>
      </c>
      <c r="D36" s="82"/>
      <c r="E36" s="82"/>
      <c r="F36" s="45"/>
      <c r="G36" s="3">
        <f>SUM(G24:G34)</f>
        <v>0</v>
      </c>
    </row>
    <row r="37" spans="2:14" ht="15" customHeight="1" thickBot="1" x14ac:dyDescent="0.3">
      <c r="B37" s="46"/>
      <c r="C37" s="47"/>
      <c r="D37" s="47"/>
      <c r="E37" s="47"/>
      <c r="F37" s="47"/>
      <c r="G37" s="48"/>
    </row>
    <row r="38" spans="2:14" ht="77.25" thickBot="1" x14ac:dyDescent="0.3">
      <c r="B38" s="83" t="s">
        <v>1</v>
      </c>
      <c r="C38" s="84"/>
      <c r="D38" s="11" t="s">
        <v>20</v>
      </c>
      <c r="E38" s="4" t="s">
        <v>3</v>
      </c>
      <c r="F38" s="4" t="s">
        <v>21</v>
      </c>
      <c r="G38" s="2" t="s">
        <v>22</v>
      </c>
    </row>
    <row r="39" spans="2:14" ht="15.75" thickBot="1" x14ac:dyDescent="0.3">
      <c r="B39" s="90" t="s">
        <v>48</v>
      </c>
      <c r="C39" s="91"/>
      <c r="D39" s="66">
        <v>10</v>
      </c>
      <c r="E39" s="67">
        <v>100</v>
      </c>
      <c r="F39" s="18"/>
      <c r="G39" s="80">
        <f>ROUND(D39*F39,2)</f>
        <v>0</v>
      </c>
    </row>
    <row r="40" spans="2:14" x14ac:dyDescent="0.25">
      <c r="B40" s="68"/>
      <c r="C40" s="68"/>
      <c r="D40" s="42"/>
      <c r="E40" s="69"/>
      <c r="F40" s="69"/>
      <c r="G40" s="69"/>
    </row>
    <row r="41" spans="2:14" x14ac:dyDescent="0.25">
      <c r="B41" s="70"/>
      <c r="C41" s="82" t="s">
        <v>36</v>
      </c>
      <c r="D41" s="82"/>
      <c r="E41" s="82"/>
      <c r="F41" s="70"/>
      <c r="G41" s="3">
        <f>G39</f>
        <v>0</v>
      </c>
      <c r="L41" s="65"/>
    </row>
    <row r="42" spans="2:14" ht="15.75" thickBot="1" x14ac:dyDescent="0.3">
      <c r="B42" s="71"/>
      <c r="C42" s="71"/>
      <c r="D42" s="71"/>
      <c r="E42" s="71"/>
      <c r="F42" s="71"/>
      <c r="G42" s="71"/>
      <c r="L42" s="71"/>
    </row>
    <row r="43" spans="2:14" ht="15.75" thickBot="1" x14ac:dyDescent="0.3">
      <c r="B43" s="71"/>
      <c r="C43" s="85" t="s">
        <v>32</v>
      </c>
      <c r="D43" s="85"/>
      <c r="E43" s="85"/>
      <c r="F43" s="71"/>
      <c r="G43" s="3">
        <f>G21+G36+G41</f>
        <v>0</v>
      </c>
      <c r="H43" s="5" t="str">
        <f>IF(((COUNT(F4:F19,F24:F34,F39))=28)," ","Atención!!! Falta por cumplimentar precio ofertado para alguno de los elementos que se deben ofertar")</f>
        <v>Atención!!! Falta por cumplimentar precio ofertado para alguno de los elementos que se deben ofertar</v>
      </c>
      <c r="L43" s="72"/>
    </row>
    <row r="44" spans="2:14" ht="15.75" thickBot="1" x14ac:dyDescent="0.3">
      <c r="B44" s="71"/>
      <c r="C44" s="73"/>
      <c r="D44" s="71"/>
      <c r="E44" s="71"/>
      <c r="F44" s="71"/>
      <c r="G44" s="71"/>
      <c r="L44" s="71"/>
    </row>
    <row r="45" spans="2:14" ht="15.75" thickBot="1" x14ac:dyDescent="0.3">
      <c r="B45" s="71"/>
      <c r="C45" s="86" t="s">
        <v>2</v>
      </c>
      <c r="D45" s="86"/>
      <c r="E45" s="86"/>
      <c r="F45" s="71"/>
      <c r="G45" s="3">
        <f>ROUND(G43*0.21,2)</f>
        <v>0</v>
      </c>
      <c r="L45" s="72"/>
    </row>
    <row r="46" spans="2:14" ht="15.75" thickBot="1" x14ac:dyDescent="0.3">
      <c r="B46" s="74"/>
      <c r="C46" s="75"/>
      <c r="D46" s="73"/>
      <c r="E46" s="73"/>
      <c r="F46" s="73"/>
      <c r="G46" s="3"/>
      <c r="L46" s="73"/>
    </row>
    <row r="47" spans="2:14" ht="15.75" thickBot="1" x14ac:dyDescent="0.3">
      <c r="B47" s="71"/>
      <c r="C47" s="85" t="s">
        <v>24</v>
      </c>
      <c r="D47" s="85"/>
      <c r="E47" s="85"/>
      <c r="F47" s="71"/>
      <c r="G47" s="3">
        <f>G43+G45</f>
        <v>0</v>
      </c>
      <c r="L47" s="72"/>
    </row>
    <row r="50" spans="2:7" x14ac:dyDescent="0.25">
      <c r="B50" s="94" t="s">
        <v>23</v>
      </c>
      <c r="C50" s="95"/>
      <c r="D50" s="95"/>
      <c r="E50" s="95"/>
      <c r="F50" s="95"/>
      <c r="G50" s="95"/>
    </row>
    <row r="51" spans="2:7" x14ac:dyDescent="0.25">
      <c r="B51" s="6"/>
      <c r="C51" s="7"/>
      <c r="D51" s="8"/>
      <c r="E51" s="8"/>
      <c r="F51" s="8"/>
      <c r="G51" s="1"/>
    </row>
    <row r="52" spans="2:7" ht="66.75" customHeight="1" x14ac:dyDescent="0.25">
      <c r="B52" s="96" t="s">
        <v>25</v>
      </c>
      <c r="C52" s="97"/>
      <c r="D52" s="97"/>
      <c r="E52" s="97"/>
      <c r="F52" s="97"/>
      <c r="G52" s="97"/>
    </row>
    <row r="53" spans="2:7" x14ac:dyDescent="0.25">
      <c r="B53" s="9"/>
      <c r="C53" s="10"/>
      <c r="D53" s="10"/>
      <c r="E53" s="10"/>
      <c r="F53" s="10"/>
      <c r="G53" s="10"/>
    </row>
    <row r="54" spans="2:7" ht="15" customHeight="1" x14ac:dyDescent="0.25">
      <c r="B54" s="98" t="s">
        <v>39</v>
      </c>
      <c r="C54" s="99"/>
      <c r="D54" s="99"/>
      <c r="E54" s="99"/>
      <c r="F54" s="99"/>
      <c r="G54" s="99"/>
    </row>
    <row r="55" spans="2:7" x14ac:dyDescent="0.25">
      <c r="B55" s="9"/>
      <c r="C55" s="10"/>
      <c r="D55" s="10"/>
      <c r="E55" s="10"/>
      <c r="F55" s="10"/>
      <c r="G55" s="10"/>
    </row>
    <row r="56" spans="2:7" ht="57.75" customHeight="1" x14ac:dyDescent="0.25">
      <c r="B56" s="92" t="s">
        <v>34</v>
      </c>
      <c r="C56" s="93"/>
      <c r="D56" s="93"/>
      <c r="E56" s="93"/>
      <c r="F56" s="93"/>
      <c r="G56" s="93"/>
    </row>
    <row r="57" spans="2:7" x14ac:dyDescent="0.25">
      <c r="B57" s="1"/>
      <c r="C57" s="1"/>
      <c r="D57" s="1"/>
      <c r="E57" s="1"/>
      <c r="F57" s="1"/>
      <c r="G57" s="1"/>
    </row>
    <row r="58" spans="2:7" ht="46.5" customHeight="1" x14ac:dyDescent="0.25">
      <c r="B58" s="92" t="s">
        <v>33</v>
      </c>
      <c r="C58" s="93"/>
      <c r="D58" s="93"/>
      <c r="E58" s="93"/>
      <c r="F58" s="93"/>
      <c r="G58" s="93"/>
    </row>
  </sheetData>
  <sheetProtection algorithmName="SHA-512" hashValue="J0D/5U+/eP4rglbcaZyq/zWBuafakQgr/E0RL5RjkICKISTBQ3JKJiW561wRgnPpeJvl2O1L99iLlIeAimnHtw==" saltValue="KSRMne/1StwYYL3SYV0z7g==" spinCount="100000" sheet="1" objects="1" scenarios="1"/>
  <mergeCells count="14">
    <mergeCell ref="B56:G56"/>
    <mergeCell ref="B58:G58"/>
    <mergeCell ref="C47:E47"/>
    <mergeCell ref="B50:G50"/>
    <mergeCell ref="B52:G52"/>
    <mergeCell ref="B54:G54"/>
    <mergeCell ref="C41:E41"/>
    <mergeCell ref="B38:C38"/>
    <mergeCell ref="C43:E43"/>
    <mergeCell ref="C45:E45"/>
    <mergeCell ref="B2:G2"/>
    <mergeCell ref="C21:E21"/>
    <mergeCell ref="B39:C39"/>
    <mergeCell ref="C36:E36"/>
  </mergeCells>
  <dataValidations count="2">
    <dataValidation type="custom" allowBlank="1" showInputMessage="1" showErrorMessage="1" error="Sólo se admiten precios con un máximo de dos decimales, mayores que cero y no superiores al precio máximo unitario permitido (IVA no incluido). Por favor, vuelva a introducir el importe. " sqref="F24:F34 F4:F19" xr:uid="{10CA58F7-19D0-44C2-AA22-D3409C8BFFD4}">
      <formula1>AND(F4*100=INT(F4*100),F4&gt;0,F4&lt;=E4)</formula1>
    </dataValidation>
    <dataValidation type="custom" allowBlank="1" showInputMessage="1" showErrorMessage="1" error="Sólo se admiten precios con un máximo de dos decimales, mayor o igual a cero y no superior al precio máximo unitario permitido (IVA no incluido). Por favor, vuelva a introducir el importe. " sqref="F39" xr:uid="{2D3DF295-D3A4-4E35-8CE4-9DBE7271DB00}">
      <formula1>AND(F39*100=INT(F39*100),F39&gt;=0,F39&lt;=E39)</formula1>
    </dataValidation>
  </dataValidations>
  <pageMargins left="0.11811023622047245" right="0.11811023622047245" top="0.15748031496062992" bottom="0.35433070866141736" header="0.31496062992125984" footer="0.31496062992125984"/>
  <pageSetup scale="70" orientation="portrait" r:id="rId1"/>
  <headerFooter>
    <oddFooter>&amp;L&amp;F&amp;R&amp;A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 econ lote 2 sillas</vt:lpstr>
      <vt:lpstr>'Of econ lote 2 sillas'!Área_de_impresión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AAN0000</dc:creator>
  <cp:lastModifiedBy>JLG0003</cp:lastModifiedBy>
  <cp:lastPrinted>2026-06-04T09:49:05Z</cp:lastPrinted>
  <dcterms:created xsi:type="dcterms:W3CDTF">2026-05-21T08:51:40Z</dcterms:created>
  <dcterms:modified xsi:type="dcterms:W3CDTF">2026-06-15T11:12:23Z</dcterms:modified>
</cp:coreProperties>
</file>