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U:\DIVISIONES\O-RG-CONTRATACION_COMPRAS\LICITACIONES 2026\MENSAJERIA (3 lotes)\01-BPM\"/>
    </mc:Choice>
  </mc:AlternateContent>
  <xr:revisionPtr revIDLastSave="0" documentId="13_ncr:1_{4A1FEA28-765E-4BC4-B737-26DE0E5FC09E}" xr6:coauthVersionLast="47" xr6:coauthVersionMax="47" xr10:uidLastSave="{00000000-0000-0000-0000-000000000000}"/>
  <workbookProtection workbookAlgorithmName="SHA-512" workbookHashValue="ZQRxVAQ8HnvOPCy9bEH0iNojNTqMzSrOOiaDPxgfelzuZO8OvsGUpsF7qCxIsdq4b6nFQM2vEfKvFOVZRA2WGQ==" workbookSaltValue="R/yFkNEhYurNMZe+mgVeEg==" workbookSpinCount="100000" lockStructure="1"/>
  <bookViews>
    <workbookView xWindow="-120" yWindow="-120" windowWidth="29040" windowHeight="15840" tabRatio="887" xr2:uid="{27FE2FCF-5676-4E4C-9A18-EC37B7B304C9}"/>
  </bookViews>
  <sheets>
    <sheet name="Detalle Oferta Econ Lote 3" sheetId="2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Y71" i="24" l="1"/>
  <c r="U51" i="24"/>
  <c r="V51" i="24"/>
  <c r="V50" i="24"/>
  <c r="U50" i="24"/>
  <c r="W46" i="24"/>
  <c r="V46" i="24"/>
  <c r="V45" i="24"/>
  <c r="W45" i="24"/>
  <c r="U46" i="24"/>
  <c r="U45" i="24"/>
  <c r="X51" i="24" l="1"/>
  <c r="X50" i="24"/>
  <c r="X45" i="24"/>
  <c r="X46" i="24"/>
  <c r="X47" i="24" s="1"/>
  <c r="AD71" i="24"/>
  <c r="Y67" i="24"/>
  <c r="V67" i="24"/>
  <c r="U67" i="24"/>
  <c r="X67" i="24" s="1"/>
  <c r="Y66" i="24"/>
  <c r="U66" i="24"/>
  <c r="X66" i="24" s="1"/>
  <c r="Y65" i="24"/>
  <c r="U65" i="24"/>
  <c r="X65" i="24" s="1"/>
  <c r="Y64" i="24"/>
  <c r="U64" i="24"/>
  <c r="X64" i="24" s="1"/>
  <c r="Y63" i="24"/>
  <c r="U63" i="24"/>
  <c r="X63" i="24" s="1"/>
  <c r="Z59" i="24"/>
  <c r="Y59" i="24"/>
  <c r="V59" i="24"/>
  <c r="U59" i="24"/>
  <c r="Z58" i="24"/>
  <c r="Y58" i="24"/>
  <c r="V58" i="24"/>
  <c r="U58" i="24"/>
  <c r="X58" i="24" s="1"/>
  <c r="Z57" i="24"/>
  <c r="Y57" i="24"/>
  <c r="V57" i="24"/>
  <c r="U57" i="24"/>
  <c r="Z56" i="24"/>
  <c r="Y56" i="24"/>
  <c r="V56" i="24"/>
  <c r="U56" i="24"/>
  <c r="X56" i="24" s="1"/>
  <c r="Y40" i="24"/>
  <c r="U40" i="24"/>
  <c r="X40" i="24" s="1"/>
  <c r="Y39" i="24"/>
  <c r="U39" i="24"/>
  <c r="X39" i="24" s="1"/>
  <c r="AA33" i="24"/>
  <c r="Z33" i="24"/>
  <c r="Y33" i="24"/>
  <c r="W33" i="24"/>
  <c r="V33" i="24"/>
  <c r="U33" i="24"/>
  <c r="X33" i="24" s="1"/>
  <c r="AA32" i="24"/>
  <c r="Z32" i="24"/>
  <c r="Y32" i="24"/>
  <c r="W32" i="24"/>
  <c r="V32" i="24"/>
  <c r="U32" i="24"/>
  <c r="AA31" i="24"/>
  <c r="Z31" i="24"/>
  <c r="Y31" i="24"/>
  <c r="W31" i="24"/>
  <c r="V31" i="24"/>
  <c r="U31" i="24"/>
  <c r="X31" i="24" s="1"/>
  <c r="AA30" i="24"/>
  <c r="Z30" i="24"/>
  <c r="Y30" i="24"/>
  <c r="W30" i="24"/>
  <c r="V30" i="24"/>
  <c r="U30" i="24"/>
  <c r="AA29" i="24"/>
  <c r="Z29" i="24"/>
  <c r="Y29" i="24"/>
  <c r="W29" i="24"/>
  <c r="V29" i="24"/>
  <c r="U29" i="24"/>
  <c r="AA28" i="24"/>
  <c r="Z28" i="24"/>
  <c r="Y28" i="24"/>
  <c r="W28" i="24"/>
  <c r="V28" i="24"/>
  <c r="U28" i="24"/>
  <c r="AA23" i="24"/>
  <c r="Z23" i="24"/>
  <c r="Y23" i="24"/>
  <c r="W23" i="24"/>
  <c r="V23" i="24"/>
  <c r="U23" i="24"/>
  <c r="AA22" i="24"/>
  <c r="Z22" i="24"/>
  <c r="Y22" i="24"/>
  <c r="W22" i="24"/>
  <c r="V22" i="24"/>
  <c r="U22" i="24"/>
  <c r="AA21" i="24"/>
  <c r="Z21" i="24"/>
  <c r="Y21" i="24"/>
  <c r="W21" i="24"/>
  <c r="V21" i="24"/>
  <c r="U21" i="24"/>
  <c r="X21" i="24" s="1"/>
  <c r="AA20" i="24"/>
  <c r="Z20" i="24"/>
  <c r="Y20" i="24"/>
  <c r="W20" i="24"/>
  <c r="V20" i="24"/>
  <c r="U20" i="24"/>
  <c r="AA19" i="24"/>
  <c r="Z19" i="24"/>
  <c r="Y19" i="24"/>
  <c r="W19" i="24"/>
  <c r="V19" i="24"/>
  <c r="U19" i="24"/>
  <c r="AA18" i="24"/>
  <c r="Z18" i="24"/>
  <c r="Y18" i="24"/>
  <c r="W18" i="24"/>
  <c r="V18" i="24"/>
  <c r="U18" i="24"/>
  <c r="AA13" i="24"/>
  <c r="Z13" i="24"/>
  <c r="Y13" i="24"/>
  <c r="W13" i="24"/>
  <c r="V13" i="24"/>
  <c r="U13" i="24"/>
  <c r="X13" i="24" s="1"/>
  <c r="AA12" i="24"/>
  <c r="Z12" i="24"/>
  <c r="Y12" i="24"/>
  <c r="W12" i="24"/>
  <c r="V12" i="24"/>
  <c r="U12" i="24"/>
  <c r="X12" i="24" s="1"/>
  <c r="AA11" i="24"/>
  <c r="Z11" i="24"/>
  <c r="Y11" i="24"/>
  <c r="W11" i="24"/>
  <c r="V11" i="24"/>
  <c r="U11" i="24"/>
  <c r="AA10" i="24"/>
  <c r="Z10" i="24"/>
  <c r="Y10" i="24"/>
  <c r="W10" i="24"/>
  <c r="V10" i="24"/>
  <c r="U10" i="24"/>
  <c r="AA9" i="24"/>
  <c r="Z9" i="24"/>
  <c r="Y9" i="24"/>
  <c r="W9" i="24"/>
  <c r="V9" i="24"/>
  <c r="U9" i="24"/>
  <c r="X9" i="24" s="1"/>
  <c r="AA8" i="24"/>
  <c r="Z8" i="24"/>
  <c r="Y8" i="24"/>
  <c r="W8" i="24"/>
  <c r="V8" i="24"/>
  <c r="U8" i="24"/>
  <c r="X8" i="24" s="1"/>
  <c r="X29" i="24" l="1"/>
  <c r="X57" i="24"/>
  <c r="X52" i="24"/>
  <c r="X19" i="24"/>
  <c r="X23" i="24"/>
  <c r="X59" i="24"/>
  <c r="X41" i="24"/>
  <c r="X10" i="24"/>
  <c r="X68" i="24"/>
  <c r="X60" i="24"/>
  <c r="X30" i="24"/>
  <c r="X32" i="24"/>
  <c r="X22" i="24"/>
  <c r="X20" i="24"/>
  <c r="X11" i="24"/>
  <c r="X28" i="24"/>
  <c r="X18" i="24"/>
  <c r="AD74" i="24"/>
  <c r="AD76" i="24" s="1"/>
  <c r="X14" i="24" l="1"/>
  <c r="X34" i="24"/>
  <c r="X24" i="24"/>
  <c r="X71" i="24" l="1"/>
  <c r="X74" i="24" s="1"/>
  <c r="X76" i="24" s="1"/>
</calcChain>
</file>

<file path=xl/sharedStrings.xml><?xml version="1.0" encoding="utf-8"?>
<sst xmlns="http://schemas.openxmlformats.org/spreadsheetml/2006/main" count="198" uniqueCount="66">
  <si>
    <t>VOLUMEN ANUAL</t>
  </si>
  <si>
    <t>OFERTA TARIFA UNITARIA (IVA no Incluido)</t>
  </si>
  <si>
    <t>ENTREGA ANTES DE LAS 10 HORAS DEL DÍA SIGUIENTE</t>
  </si>
  <si>
    <t>PROVINCIAL</t>
  </si>
  <si>
    <t>REGIONAL</t>
  </si>
  <si>
    <t>NACIONAL</t>
  </si>
  <si>
    <t>TOTAL</t>
  </si>
  <si>
    <t>volum</t>
  </si>
  <si>
    <t>URGENTE</t>
  </si>
  <si>
    <t>1 Kg</t>
  </si>
  <si>
    <t>3 Kg</t>
  </si>
  <si>
    <t>5 kg</t>
  </si>
  <si>
    <t>10 Kg</t>
  </si>
  <si>
    <t>15 Kg</t>
  </si>
  <si>
    <t>Kg Adicional</t>
  </si>
  <si>
    <t>SUBTOTAL A</t>
  </si>
  <si>
    <t>ENTREGA ANTES DE LAS 14 HORAS DEL DÍA SIGUIENTE</t>
  </si>
  <si>
    <t>SUBTOTAL B</t>
  </si>
  <si>
    <t>ENTREGA ANTES DE LAS 19 HORAS DEL DÍA SIGUIENTE</t>
  </si>
  <si>
    <t>SUBTOTAL C</t>
  </si>
  <si>
    <t xml:space="preserve">CANARIAS
PENINSULA </t>
  </si>
  <si>
    <t>&gt;1 KG (KG ADICIONAL)</t>
  </si>
  <si>
    <t>SUBTOTAL D</t>
  </si>
  <si>
    <t>&lt;= 1 kg</t>
  </si>
  <si>
    <t>SUBTOTAL E</t>
  </si>
  <si>
    <t>SUBTOTAL F</t>
  </si>
  <si>
    <t>CEUTA Y
MELILLA
PENÍNSULA</t>
  </si>
  <si>
    <t>SUBTOTAL G</t>
  </si>
  <si>
    <t>ENTREGA INMEDIATA</t>
  </si>
  <si>
    <t>MOTO
(0-5KG)</t>
  </si>
  <si>
    <t>COCHE
(0-40KG)</t>
  </si>
  <si>
    <t>SERVICIO LOCAL</t>
  </si>
  <si>
    <t>SERVICIO URGENTE DIRECTO</t>
  </si>
  <si>
    <t>TIEMPO DE ESPERA (MINUTO)</t>
  </si>
  <si>
    <t>EXCESO (POR KG.ADICIONAL)</t>
  </si>
  <si>
    <t>SUBTOTAL H</t>
  </si>
  <si>
    <t>SERVICIO EXTRAS</t>
  </si>
  <si>
    <t>ENTREGA EN SABADO</t>
  </si>
  <si>
    <t>ACUSE DE RECIBO</t>
  </si>
  <si>
    <t>GESTIÓN</t>
  </si>
  <si>
    <t>ADUANA</t>
  </si>
  <si>
    <t>SEGURO ADICIONAL</t>
  </si>
  <si>
    <t>TOTAL OFERTA ECONÓMICA (IVA no Incluido)</t>
  </si>
  <si>
    <t xml:space="preserve">IVA 21% </t>
  </si>
  <si>
    <t>TOTAL OFERTA ECONÓMICA (IVA Incluido)</t>
  </si>
  <si>
    <r>
      <t xml:space="preserve">    PRECIO UNITARIO </t>
    </r>
    <r>
      <rPr>
        <b/>
        <sz val="10"/>
        <color rgb="FF00B0F0"/>
        <rFont val="Arial"/>
        <family val="2"/>
      </rPr>
      <t>OFERTADO</t>
    </r>
    <r>
      <rPr>
        <b/>
        <sz val="10"/>
        <color theme="3"/>
        <rFont val="Arial"/>
        <family val="2"/>
      </rPr>
      <t xml:space="preserve">          (IVA no Incluido)</t>
    </r>
  </si>
  <si>
    <t xml:space="preserve"> OFERTA 1 AÑO (IVA no Incluido)</t>
  </si>
  <si>
    <t>Lote 3: RESTO DE ESPAÑA E ISLAS</t>
  </si>
  <si>
    <t>ENTREGA MÁXIMO 48 HORAS ANTES DE LAS 14 HORAS</t>
  </si>
  <si>
    <t>ENTRE PENINSULA E ISLAS MAYORES</t>
  </si>
  <si>
    <t>CANARIAS</t>
  </si>
  <si>
    <t>BALEARES</t>
  </si>
  <si>
    <t>(suma subtotales (A+B+C+D+E+F+G+H))</t>
  </si>
  <si>
    <t>KILOMETRAJE (ENTREGAS FUERA CIUDAD CAPITAL) POR KM</t>
  </si>
  <si>
    <r>
      <t xml:space="preserve">Se deberá presentar oferta a todos los elementos de la tabla. </t>
    </r>
    <r>
      <rPr>
        <b/>
        <u/>
        <sz val="11"/>
        <color theme="1"/>
        <rFont val="Arial"/>
        <family val="2"/>
      </rPr>
      <t>En caso contrario, la oferta será RECHAZADA</t>
    </r>
    <r>
      <rPr>
        <b/>
        <sz val="11"/>
        <color theme="1"/>
        <rFont val="Arial"/>
        <family val="2"/>
      </rPr>
      <t>.</t>
    </r>
  </si>
  <si>
    <r>
      <t xml:space="preserve">El importe de la casilla </t>
    </r>
    <r>
      <rPr>
        <b/>
        <sz val="10"/>
        <color theme="1"/>
        <rFont val="Arial"/>
        <family val="2"/>
      </rPr>
      <t xml:space="preserve">“TOTAL OFERTA ECONÓMICA (IVA no Incluido) </t>
    </r>
    <r>
      <rPr>
        <b/>
        <sz val="10"/>
        <color rgb="FF0070C0"/>
        <rFont val="Arial"/>
        <family val="2"/>
      </rPr>
      <t>(suma subtotales (A+B+C+D+E+F+G+H))</t>
    </r>
    <r>
      <rPr>
        <b/>
        <sz val="10"/>
        <color theme="1"/>
        <rFont val="Arial"/>
        <family val="2"/>
      </rPr>
      <t>”</t>
    </r>
    <r>
      <rPr>
        <sz val="10"/>
        <color theme="1"/>
        <rFont val="Arial"/>
        <family val="2"/>
      </rPr>
      <t xml:space="preserve"> de la presente tabla se deberá corresponder con el importe ofertado en el apartado de nombre </t>
    </r>
    <r>
      <rPr>
        <b/>
        <sz val="10"/>
        <color theme="1"/>
        <rFont val="Arial"/>
        <family val="2"/>
      </rPr>
      <t>“TOTAL OFERTA ECONÓMICA (IVA no Incluido)"</t>
    </r>
    <r>
      <rPr>
        <sz val="10"/>
        <color theme="1"/>
        <rFont val="Arial"/>
        <family val="2"/>
      </rPr>
      <t xml:space="preserve"> del </t>
    </r>
    <r>
      <rPr>
        <b/>
        <i/>
        <sz val="10"/>
        <color rgb="FF0070C0"/>
        <rFont val="Arial"/>
        <family val="2"/>
      </rPr>
      <t>"Formulario de Oferta Económica (SOBRE electrónico C)"</t>
    </r>
    <r>
      <rPr>
        <b/>
        <i/>
        <sz val="10"/>
        <color theme="1"/>
        <rFont val="Arial"/>
        <family val="2"/>
      </rPr>
      <t xml:space="preserve"> del Pliego de Cláusulas Administrativas Particulares que se debe presentar rellenado y con el importe a ofertar en la casilla de nombre "Precio" del Portal de licitación electrónica de MC MU</t>
    </r>
    <r>
      <rPr>
        <b/>
        <sz val="10"/>
        <color theme="1"/>
        <rFont val="Arial"/>
        <family val="2"/>
      </rPr>
      <t>TUAL.</t>
    </r>
  </si>
  <si>
    <r>
      <t>Asimismo, el importe resultante de la casilla "</t>
    </r>
    <r>
      <rPr>
        <b/>
        <sz val="10"/>
        <color theme="1"/>
        <rFont val="Arial"/>
        <family val="2"/>
      </rPr>
      <t>TOTAL OFERTA ECONÓMICA</t>
    </r>
    <r>
      <rPr>
        <sz val="10"/>
        <color theme="1"/>
        <rFont val="Arial"/>
        <family val="2"/>
      </rPr>
      <t xml:space="preserve"> </t>
    </r>
    <r>
      <rPr>
        <b/>
        <sz val="10"/>
        <color theme="1"/>
        <rFont val="Arial"/>
        <family val="2"/>
      </rPr>
      <t>(IVA INCLUIDO)"</t>
    </r>
    <r>
      <rPr>
        <sz val="10"/>
        <color theme="1"/>
        <rFont val="Arial"/>
        <family val="2"/>
      </rPr>
      <t xml:space="preserve"> de la presente tabla se deberá corresponder con el importe ofertado en el apartado del mismo nombre del "</t>
    </r>
    <r>
      <rPr>
        <b/>
        <i/>
        <sz val="10"/>
        <color rgb="FF0070C0"/>
        <rFont val="Arial"/>
        <family val="2"/>
      </rPr>
      <t>Formulario de Oferta Económica (SOBRE electrónico C)</t>
    </r>
    <r>
      <rPr>
        <sz val="10"/>
        <color theme="1"/>
        <rFont val="Arial"/>
        <family val="2"/>
      </rPr>
      <t xml:space="preserve">" </t>
    </r>
    <r>
      <rPr>
        <b/>
        <i/>
        <sz val="10"/>
        <color theme="1"/>
        <rFont val="Arial"/>
        <family val="2"/>
      </rPr>
      <t>del Pliego de Cláusulas Administrativas Particulares que se debe presentar rellenado</t>
    </r>
    <r>
      <rPr>
        <sz val="10"/>
        <color theme="1"/>
        <rFont val="Arial"/>
        <family val="2"/>
      </rPr>
      <t>.</t>
    </r>
  </si>
  <si>
    <t>PRECIO MÁXIMO UNITARIO               (IVA no Incluido)</t>
  </si>
  <si>
    <t>SEMIURGENTE</t>
  </si>
  <si>
    <t>24 HORAS</t>
  </si>
  <si>
    <t>ENTRE ISLAS MAYORES</t>
  </si>
  <si>
    <t>ENTRE ISLAS MAYORES E ISLAS MENORES</t>
  </si>
  <si>
    <t>ENTRE ISLAS</t>
  </si>
  <si>
    <t>CEUTA Y MELILLA</t>
  </si>
  <si>
    <t>ENTREGA MÁXIMO 48 HORAS</t>
  </si>
  <si>
    <r>
      <rPr>
        <b/>
        <sz val="10"/>
        <color theme="1"/>
        <rFont val="Arial"/>
        <family val="2"/>
      </rPr>
      <t>Únicamente se deberán rellenar las celdas marcadas en color blanco, es decir, las celdas de las columnas "Q", "R" y "S"</t>
    </r>
    <r>
      <rPr>
        <sz val="10"/>
        <color theme="1"/>
        <rFont val="Arial"/>
        <family val="2"/>
      </rPr>
      <t xml:space="preserve">, que se corresponderán respectivamente con el precio unitario ofertado (IVA no incluido), </t>
    </r>
    <r>
      <rPr>
        <b/>
        <sz val="10"/>
        <color theme="1"/>
        <rFont val="Arial"/>
        <family val="2"/>
      </rPr>
      <t xml:space="preserve">a excepción de la celda "Q67" </t>
    </r>
    <r>
      <rPr>
        <sz val="10"/>
        <color theme="1"/>
        <rFont val="Arial"/>
        <family val="2"/>
      </rPr>
      <t xml:space="preserve">correspondiente al </t>
    </r>
    <r>
      <rPr>
        <i/>
        <sz val="10"/>
        <color theme="1"/>
        <rFont val="Arial"/>
        <family val="2"/>
      </rPr>
      <t>"Seguro Adicional"</t>
    </r>
    <r>
      <rPr>
        <sz val="10"/>
        <color theme="1"/>
        <rFont val="Arial"/>
        <family val="2"/>
      </rPr>
      <t xml:space="preserve">, que se mantendrá fija en la oferta económica. El resto de celdas se rellenará automáticamente. Los importes unitarios ofertados deberán tener un máximo de dos posiciones decimales, ser superiores a 0,00 € y en ningún caso podrán superar el precio máximo unitario permitido (IVA no incluido) indicado. </t>
    </r>
    <r>
      <rPr>
        <b/>
        <sz val="10"/>
        <color theme="1"/>
        <rFont val="Arial"/>
        <family val="2"/>
      </rPr>
      <t>En caso de ofertar precios unitarios superiores a los máximos permitidos, la oferta será RECHAZADA.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</si>
</sst>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0.0000"/>
    <numFmt numFmtId="165" formatCode="#,##0.00\ &quot;€&quot;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FF0000"/>
      <name val="Arial"/>
      <family val="2"/>
    </font>
    <font>
      <sz val="10"/>
      <color theme="3"/>
      <name val="Arial"/>
      <family val="2"/>
    </font>
    <font>
      <b/>
      <sz val="10"/>
      <color theme="3"/>
      <name val="Arial"/>
      <family val="2"/>
    </font>
    <font>
      <b/>
      <sz val="10"/>
      <color rgb="FF4F6228"/>
      <name val="Arial"/>
      <family val="2"/>
    </font>
    <font>
      <b/>
      <sz val="10"/>
      <color theme="6" tint="-0.499984740745262"/>
      <name val="Arial"/>
      <family val="2"/>
    </font>
    <font>
      <sz val="10"/>
      <color rgb="FF4F6228"/>
      <name val="Arial"/>
      <family val="2"/>
    </font>
    <font>
      <sz val="10"/>
      <color rgb="FF7030A0"/>
      <name val="Arial"/>
      <family val="2"/>
    </font>
    <font>
      <sz val="10"/>
      <color theme="6" tint="-0.499984740745262"/>
      <name val="Arial"/>
      <family val="2"/>
    </font>
    <font>
      <b/>
      <sz val="10"/>
      <color rgb="FF7030A0"/>
      <name val="Arial"/>
      <family val="2"/>
    </font>
    <font>
      <sz val="10"/>
      <color rgb="FFFF0000"/>
      <name val="Arial"/>
      <family val="2"/>
    </font>
    <font>
      <sz val="10"/>
      <name val="Arial"/>
      <family val="2"/>
    </font>
    <font>
      <b/>
      <sz val="11"/>
      <color theme="3"/>
      <name val="Arial"/>
      <family val="2"/>
    </font>
    <font>
      <b/>
      <sz val="10"/>
      <color rgb="FF00B0F0"/>
      <name val="Arial"/>
      <family val="2"/>
    </font>
    <font>
      <b/>
      <i/>
      <sz val="10"/>
      <color rgb="FF0070C0"/>
      <name val="Arial"/>
      <family val="2"/>
    </font>
    <font>
      <b/>
      <i/>
      <sz val="10"/>
      <color theme="1"/>
      <name val="Arial"/>
      <family val="2"/>
    </font>
    <font>
      <b/>
      <sz val="11"/>
      <color theme="1"/>
      <name val="Arial"/>
      <family val="2"/>
    </font>
    <font>
      <sz val="10"/>
      <color rgb="FF00B050"/>
      <name val="Arial"/>
      <family val="2"/>
    </font>
    <font>
      <sz val="10"/>
      <color theme="1"/>
      <name val="Calibri"/>
      <family val="2"/>
      <scheme val="minor"/>
    </font>
    <font>
      <b/>
      <u/>
      <sz val="11"/>
      <color theme="1"/>
      <name val="Arial"/>
      <family val="2"/>
    </font>
    <font>
      <i/>
      <sz val="10"/>
      <color theme="1"/>
      <name val="Arial"/>
      <family val="2"/>
    </font>
    <font>
      <b/>
      <sz val="10"/>
      <color rgb="FF0070C0"/>
      <name val="Arial"/>
      <family val="2"/>
    </font>
    <font>
      <sz val="10"/>
      <color rgb="FF0070C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0"/>
        <bgColor theme="0"/>
      </patternFill>
    </fill>
    <fill>
      <patternFill patternType="solid">
        <fgColor indexed="65"/>
        <bgColor theme="0"/>
      </patternFill>
    </fill>
    <fill>
      <patternFill patternType="solid">
        <fgColor theme="2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theme="0"/>
      </top>
      <bottom style="thin">
        <color theme="0"/>
      </bottom>
      <diagonal/>
    </border>
    <border diagonalDown="1">
      <left style="thin">
        <color indexed="64"/>
      </left>
      <right style="thin">
        <color indexed="64"/>
      </right>
      <top style="thin">
        <color theme="0"/>
      </top>
      <bottom style="thin">
        <color theme="0"/>
      </bottom>
      <diagonal style="thin">
        <color theme="0"/>
      </diagonal>
    </border>
    <border diagonalUp="1">
      <left style="thin">
        <color indexed="64"/>
      </left>
      <right/>
      <top style="thin">
        <color theme="0"/>
      </top>
      <bottom style="thin">
        <color theme="0"/>
      </bottom>
      <diagonal style="thin">
        <color theme="0"/>
      </diagonal>
    </border>
    <border>
      <left style="thin">
        <color indexed="64"/>
      </left>
      <right/>
      <top style="thin">
        <color theme="0"/>
      </top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indexed="64"/>
      </bottom>
      <diagonal/>
    </border>
    <border>
      <left/>
      <right/>
      <top style="thin">
        <color indexed="64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indexed="64"/>
      </top>
      <bottom/>
      <diagonal/>
    </border>
    <border>
      <left style="thin">
        <color theme="0"/>
      </left>
      <right style="thin">
        <color theme="0"/>
      </right>
      <top style="thin">
        <color indexed="64"/>
      </top>
      <bottom/>
      <diagonal/>
    </border>
    <border>
      <left style="thin">
        <color theme="0"/>
      </left>
      <right style="thin">
        <color theme="0"/>
      </right>
      <top/>
      <bottom style="thin">
        <color indexed="64"/>
      </bottom>
      <diagonal/>
    </border>
    <border>
      <left style="medium">
        <color theme="0"/>
      </left>
      <right style="medium">
        <color theme="0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/>
      <top style="thin">
        <color theme="0"/>
      </top>
      <bottom/>
      <diagonal/>
    </border>
    <border>
      <left style="thin">
        <color theme="0"/>
      </left>
      <right style="thin">
        <color indexed="64"/>
      </right>
      <top style="thin">
        <color theme="0"/>
      </top>
      <bottom/>
      <diagonal/>
    </border>
    <border>
      <left/>
      <right style="thin">
        <color indexed="64"/>
      </right>
      <top style="thin">
        <color theme="0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14" fillId="0" borderId="0"/>
  </cellStyleXfs>
  <cellXfs count="265">
    <xf numFmtId="0" fontId="0" fillId="0" borderId="0" xfId="0"/>
    <xf numFmtId="165" fontId="9" fillId="2" borderId="4" xfId="1" applyNumberFormat="1" applyFont="1" applyFill="1" applyBorder="1" applyAlignment="1" applyProtection="1">
      <alignment horizontal="right" vertical="center"/>
    </xf>
    <xf numFmtId="44" fontId="6" fillId="6" borderId="4" xfId="1" applyFont="1" applyFill="1" applyBorder="1" applyAlignment="1" applyProtection="1">
      <alignment horizontal="right" vertical="center"/>
    </xf>
    <xf numFmtId="165" fontId="4" fillId="2" borderId="0" xfId="1" applyNumberFormat="1" applyFont="1" applyFill="1" applyBorder="1" applyAlignment="1" applyProtection="1">
      <alignment vertical="top"/>
    </xf>
    <xf numFmtId="4" fontId="5" fillId="2" borderId="0" xfId="1" applyNumberFormat="1" applyFont="1" applyFill="1" applyBorder="1" applyAlignment="1" applyProtection="1">
      <alignment horizontal="right" vertical="center"/>
    </xf>
    <xf numFmtId="4" fontId="10" fillId="2" borderId="0" xfId="1" applyNumberFormat="1" applyFont="1" applyFill="1" applyBorder="1" applyAlignment="1" applyProtection="1">
      <alignment horizontal="right" vertical="center"/>
    </xf>
    <xf numFmtId="44" fontId="5" fillId="2" borderId="0" xfId="1" applyFont="1" applyFill="1" applyBorder="1" applyAlignment="1" applyProtection="1">
      <alignment horizontal="right" vertical="center"/>
    </xf>
    <xf numFmtId="4" fontId="10" fillId="0" borderId="0" xfId="1" applyNumberFormat="1" applyFont="1" applyFill="1" applyBorder="1" applyAlignment="1" applyProtection="1">
      <alignment horizontal="right" vertical="center"/>
    </xf>
    <xf numFmtId="44" fontId="5" fillId="0" borderId="0" xfId="1" applyFont="1" applyFill="1" applyBorder="1" applyAlignment="1" applyProtection="1">
      <alignment horizontal="right" vertical="center"/>
    </xf>
    <xf numFmtId="4" fontId="5" fillId="2" borderId="0" xfId="1" applyNumberFormat="1" applyFont="1" applyFill="1" applyBorder="1" applyAlignment="1" applyProtection="1">
      <alignment horizontal="center" vertical="center"/>
    </xf>
    <xf numFmtId="165" fontId="6" fillId="6" borderId="4" xfId="1" applyNumberFormat="1" applyFont="1" applyFill="1" applyBorder="1" applyAlignment="1" applyProtection="1">
      <alignment horizontal="right" vertical="center"/>
    </xf>
    <xf numFmtId="44" fontId="6" fillId="6" borderId="12" xfId="1" applyFont="1" applyFill="1" applyBorder="1" applyAlignment="1" applyProtection="1">
      <alignment horizontal="right" vertical="center"/>
    </xf>
    <xf numFmtId="44" fontId="6" fillId="8" borderId="15" xfId="1" applyFont="1" applyFill="1" applyBorder="1" applyAlignment="1" applyProtection="1">
      <alignment horizontal="right" vertical="center"/>
    </xf>
    <xf numFmtId="165" fontId="6" fillId="8" borderId="15" xfId="1" applyNumberFormat="1" applyFont="1" applyFill="1" applyBorder="1" applyAlignment="1" applyProtection="1">
      <alignment horizontal="right" vertical="center"/>
    </xf>
    <xf numFmtId="165" fontId="5" fillId="0" borderId="4" xfId="0" applyNumberFormat="1" applyFont="1" applyFill="1" applyBorder="1" applyAlignment="1" applyProtection="1">
      <alignment horizontal="right" vertical="center"/>
      <protection locked="0"/>
    </xf>
    <xf numFmtId="0" fontId="2" fillId="2" borderId="0" xfId="0" applyFont="1" applyFill="1" applyProtection="1"/>
    <xf numFmtId="0" fontId="4" fillId="2" borderId="0" xfId="0" applyFont="1" applyFill="1" applyAlignment="1" applyProtection="1">
      <alignment vertical="top"/>
    </xf>
    <xf numFmtId="0" fontId="2" fillId="0" borderId="0" xfId="0" applyFont="1" applyProtection="1"/>
    <xf numFmtId="0" fontId="5" fillId="2" borderId="0" xfId="0" applyFont="1" applyFill="1" applyAlignment="1" applyProtection="1">
      <alignment vertical="center"/>
    </xf>
    <xf numFmtId="44" fontId="5" fillId="0" borderId="0" xfId="0" applyNumberFormat="1" applyFont="1" applyAlignment="1" applyProtection="1">
      <alignment vertical="center"/>
    </xf>
    <xf numFmtId="0" fontId="3" fillId="2" borderId="0" xfId="0" applyFont="1" applyFill="1" applyAlignment="1" applyProtection="1">
      <alignment horizontal="center" vertical="center"/>
    </xf>
    <xf numFmtId="0" fontId="3" fillId="2" borderId="0" xfId="0" applyFont="1" applyFill="1" applyAlignment="1" applyProtection="1">
      <alignment vertical="center"/>
    </xf>
    <xf numFmtId="0" fontId="6" fillId="2" borderId="0" xfId="0" applyFont="1" applyFill="1" applyAlignment="1" applyProtection="1">
      <alignment horizontal="center" vertical="center" wrapText="1"/>
    </xf>
    <xf numFmtId="0" fontId="7" fillId="2" borderId="0" xfId="0" applyFont="1" applyFill="1" applyAlignment="1" applyProtection="1">
      <alignment horizontal="center" vertical="center" wrapText="1"/>
    </xf>
    <xf numFmtId="0" fontId="2" fillId="2" borderId="0" xfId="0" applyFont="1" applyFill="1" applyAlignment="1" applyProtection="1">
      <alignment horizontal="center" vertical="center"/>
    </xf>
    <xf numFmtId="0" fontId="2" fillId="2" borderId="0" xfId="0" applyFont="1" applyFill="1" applyAlignment="1" applyProtection="1">
      <alignment vertical="center"/>
    </xf>
    <xf numFmtId="0" fontId="5" fillId="2" borderId="0" xfId="0" applyFont="1" applyFill="1" applyAlignment="1" applyProtection="1">
      <alignment horizontal="center" vertical="center"/>
    </xf>
    <xf numFmtId="0" fontId="6" fillId="2" borderId="0" xfId="0" applyFont="1" applyFill="1" applyAlignment="1" applyProtection="1">
      <alignment horizontal="center" vertical="center"/>
    </xf>
    <xf numFmtId="0" fontId="2" fillId="7" borderId="12" xfId="0" applyFont="1" applyFill="1" applyBorder="1" applyAlignment="1" applyProtection="1">
      <alignment horizontal="left" vertical="center" wrapText="1"/>
    </xf>
    <xf numFmtId="3" fontId="2" fillId="2" borderId="0" xfId="0" applyNumberFormat="1" applyFont="1" applyFill="1" applyAlignment="1" applyProtection="1">
      <alignment vertical="center"/>
    </xf>
    <xf numFmtId="164" fontId="2" fillId="2" borderId="0" xfId="0" applyNumberFormat="1" applyFont="1" applyFill="1" applyAlignment="1" applyProtection="1">
      <alignment horizontal="center" vertical="center"/>
    </xf>
    <xf numFmtId="165" fontId="5" fillId="4" borderId="4" xfId="0" applyNumberFormat="1" applyFont="1" applyFill="1" applyBorder="1" applyAlignment="1" applyProtection="1">
      <alignment horizontal="right" vertical="center"/>
    </xf>
    <xf numFmtId="165" fontId="9" fillId="2" borderId="4" xfId="0" applyNumberFormat="1" applyFont="1" applyFill="1" applyBorder="1" applyAlignment="1" applyProtection="1">
      <alignment horizontal="right" vertical="center"/>
    </xf>
    <xf numFmtId="165" fontId="5" fillId="2" borderId="0" xfId="0" applyNumberFormat="1" applyFont="1" applyFill="1" applyAlignment="1" applyProtection="1">
      <alignment horizontal="right" vertical="center"/>
    </xf>
    <xf numFmtId="44" fontId="5" fillId="5" borderId="4" xfId="0" applyNumberFormat="1" applyFont="1" applyFill="1" applyBorder="1" applyAlignment="1" applyProtection="1">
      <alignment vertical="center"/>
    </xf>
    <xf numFmtId="44" fontId="6" fillId="6" borderId="4" xfId="0" applyNumberFormat="1" applyFont="1" applyFill="1" applyBorder="1" applyAlignment="1" applyProtection="1">
      <alignment vertical="center"/>
    </xf>
    <xf numFmtId="165" fontId="4" fillId="2" borderId="0" xfId="0" applyNumberFormat="1" applyFont="1" applyFill="1" applyAlignment="1" applyProtection="1">
      <alignment vertical="top"/>
    </xf>
    <xf numFmtId="0" fontId="2" fillId="7" borderId="14" xfId="0" applyFont="1" applyFill="1" applyBorder="1" applyAlignment="1" applyProtection="1">
      <alignment horizontal="left" vertical="center" wrapText="1"/>
    </xf>
    <xf numFmtId="0" fontId="2" fillId="7" borderId="13" xfId="0" applyFont="1" applyFill="1" applyBorder="1" applyAlignment="1" applyProtection="1">
      <alignment horizontal="left" vertical="center" wrapText="1"/>
    </xf>
    <xf numFmtId="44" fontId="6" fillId="6" borderId="12" xfId="0" applyNumberFormat="1" applyFont="1" applyFill="1" applyBorder="1" applyAlignment="1" applyProtection="1">
      <alignment vertical="center"/>
    </xf>
    <xf numFmtId="0" fontId="3" fillId="2" borderId="0" xfId="0" applyFont="1" applyFill="1" applyAlignment="1" applyProtection="1">
      <alignment vertical="center" textRotation="90"/>
    </xf>
    <xf numFmtId="4" fontId="5" fillId="2" borderId="0" xfId="0" applyNumberFormat="1" applyFont="1" applyFill="1" applyAlignment="1" applyProtection="1">
      <alignment horizontal="right" vertical="center"/>
    </xf>
    <xf numFmtId="4" fontId="10" fillId="2" borderId="0" xfId="0" applyNumberFormat="1" applyFont="1" applyFill="1" applyAlignment="1" applyProtection="1">
      <alignment horizontal="right" vertical="center"/>
    </xf>
    <xf numFmtId="44" fontId="5" fillId="2" borderId="0" xfId="0" applyNumberFormat="1" applyFont="1" applyFill="1" applyAlignment="1" applyProtection="1">
      <alignment vertical="center"/>
    </xf>
    <xf numFmtId="44" fontId="6" fillId="2" borderId="0" xfId="0" applyNumberFormat="1" applyFont="1" applyFill="1" applyAlignment="1" applyProtection="1">
      <alignment horizontal="right" vertical="center"/>
    </xf>
    <xf numFmtId="44" fontId="6" fillId="8" borderId="15" xfId="0" applyNumberFormat="1" applyFont="1" applyFill="1" applyBorder="1" applyAlignment="1" applyProtection="1">
      <alignment vertical="center"/>
    </xf>
    <xf numFmtId="0" fontId="2" fillId="2" borderId="0" xfId="0" applyFont="1" applyFill="1" applyAlignment="1" applyProtection="1">
      <alignment vertical="center" wrapText="1"/>
    </xf>
    <xf numFmtId="44" fontId="5" fillId="2" borderId="0" xfId="0" applyNumberFormat="1" applyFont="1" applyFill="1" applyAlignment="1" applyProtection="1">
      <alignment horizontal="right" vertical="center"/>
    </xf>
    <xf numFmtId="40" fontId="4" fillId="2" borderId="0" xfId="0" applyNumberFormat="1" applyFont="1" applyFill="1" applyAlignment="1" applyProtection="1">
      <alignment vertical="top"/>
    </xf>
    <xf numFmtId="4" fontId="6" fillId="2" borderId="0" xfId="0" applyNumberFormat="1" applyFont="1" applyFill="1" applyAlignment="1" applyProtection="1">
      <alignment horizontal="center" vertical="center"/>
    </xf>
    <xf numFmtId="44" fontId="2" fillId="2" borderId="0" xfId="0" applyNumberFormat="1" applyFont="1" applyFill="1" applyAlignment="1" applyProtection="1">
      <alignment horizontal="center" vertical="center"/>
    </xf>
    <xf numFmtId="0" fontId="2" fillId="2" borderId="0" xfId="0" applyFont="1" applyFill="1" applyAlignment="1" applyProtection="1">
      <alignment horizontal="center" vertical="center" wrapText="1"/>
    </xf>
    <xf numFmtId="3" fontId="2" fillId="2" borderId="0" xfId="0" applyNumberFormat="1" applyFont="1" applyFill="1" applyAlignment="1" applyProtection="1">
      <alignment horizontal="center" vertical="center" wrapText="1"/>
    </xf>
    <xf numFmtId="4" fontId="6" fillId="2" borderId="0" xfId="0" applyNumberFormat="1" applyFont="1" applyFill="1" applyAlignment="1" applyProtection="1">
      <alignment horizontal="right" vertical="center" wrapText="1"/>
    </xf>
    <xf numFmtId="4" fontId="6" fillId="2" borderId="0" xfId="0" applyNumberFormat="1" applyFont="1" applyFill="1" applyAlignment="1" applyProtection="1">
      <alignment horizontal="right" vertical="center"/>
    </xf>
    <xf numFmtId="4" fontId="12" fillId="2" borderId="0" xfId="0" applyNumberFormat="1" applyFont="1" applyFill="1" applyAlignment="1" applyProtection="1">
      <alignment horizontal="right" vertical="center" wrapText="1"/>
    </xf>
    <xf numFmtId="4" fontId="12" fillId="2" borderId="0" xfId="0" applyNumberFormat="1" applyFont="1" applyFill="1" applyAlignment="1" applyProtection="1">
      <alignment horizontal="right" vertical="center"/>
    </xf>
    <xf numFmtId="44" fontId="5" fillId="2" borderId="0" xfId="0" applyNumberFormat="1" applyFont="1" applyFill="1" applyAlignment="1" applyProtection="1">
      <alignment horizontal="right" vertical="center" wrapText="1"/>
    </xf>
    <xf numFmtId="3" fontId="3" fillId="2" borderId="0" xfId="0" applyNumberFormat="1" applyFont="1" applyFill="1" applyAlignment="1" applyProtection="1">
      <alignment horizontal="center" vertical="center"/>
    </xf>
    <xf numFmtId="0" fontId="3" fillId="0" borderId="0" xfId="0" applyFont="1" applyAlignment="1" applyProtection="1">
      <alignment horizontal="center" vertical="center" textRotation="90" wrapText="1"/>
    </xf>
    <xf numFmtId="44" fontId="6" fillId="2" borderId="4" xfId="0" applyNumberFormat="1" applyFont="1" applyFill="1" applyBorder="1" applyAlignment="1" applyProtection="1">
      <alignment horizontal="center" vertical="center" wrapText="1"/>
    </xf>
    <xf numFmtId="44" fontId="5" fillId="2" borderId="4" xfId="0" applyNumberFormat="1" applyFont="1" applyFill="1" applyBorder="1" applyAlignment="1" applyProtection="1">
      <alignment horizontal="right" vertical="center"/>
    </xf>
    <xf numFmtId="1" fontId="3" fillId="2" borderId="0" xfId="0" applyNumberFormat="1" applyFont="1" applyFill="1" applyAlignment="1" applyProtection="1">
      <alignment horizontal="center" vertical="center"/>
    </xf>
    <xf numFmtId="0" fontId="2" fillId="2" borderId="0" xfId="0" applyFont="1" applyFill="1" applyAlignment="1" applyProtection="1">
      <alignment vertical="center" textRotation="90"/>
    </xf>
    <xf numFmtId="0" fontId="3" fillId="2" borderId="0" xfId="0" applyFont="1" applyFill="1" applyAlignment="1" applyProtection="1">
      <alignment vertical="center" textRotation="90" wrapText="1"/>
    </xf>
    <xf numFmtId="3" fontId="2" fillId="2" borderId="0" xfId="0" applyNumberFormat="1" applyFont="1" applyFill="1" applyAlignment="1" applyProtection="1">
      <alignment horizontal="center" vertical="center"/>
    </xf>
    <xf numFmtId="0" fontId="5" fillId="2" borderId="0" xfId="0" applyFont="1" applyFill="1" applyAlignment="1" applyProtection="1">
      <alignment horizontal="right" vertical="center"/>
    </xf>
    <xf numFmtId="1" fontId="4" fillId="2" borderId="0" xfId="0" applyNumberFormat="1" applyFont="1" applyFill="1" applyAlignment="1" applyProtection="1">
      <alignment vertical="top"/>
    </xf>
    <xf numFmtId="0" fontId="3" fillId="2" borderId="0" xfId="0" applyFont="1" applyFill="1" applyAlignment="1" applyProtection="1">
      <alignment horizontal="right" vertical="center"/>
    </xf>
    <xf numFmtId="0" fontId="2" fillId="2" borderId="0" xfId="0" applyFont="1" applyFill="1" applyAlignment="1" applyProtection="1">
      <alignment horizontal="right" vertical="center"/>
    </xf>
    <xf numFmtId="44" fontId="3" fillId="2" borderId="0" xfId="0" applyNumberFormat="1" applyFont="1" applyFill="1" applyAlignment="1" applyProtection="1">
      <alignment horizontal="right" vertical="center"/>
    </xf>
    <xf numFmtId="44" fontId="15" fillId="9" borderId="15" xfId="0" applyNumberFormat="1" applyFont="1" applyFill="1" applyBorder="1" applyAlignment="1" applyProtection="1">
      <alignment vertical="center"/>
    </xf>
    <xf numFmtId="0" fontId="25" fillId="2" borderId="0" xfId="0" applyFont="1" applyFill="1" applyAlignment="1" applyProtection="1">
      <alignment vertical="center"/>
    </xf>
    <xf numFmtId="44" fontId="24" fillId="2" borderId="0" xfId="0" applyNumberFormat="1" applyFont="1" applyFill="1" applyAlignment="1" applyProtection="1">
      <alignment horizontal="right" vertical="center"/>
    </xf>
    <xf numFmtId="44" fontId="6" fillId="2" borderId="0" xfId="0" applyNumberFormat="1" applyFont="1" applyFill="1" applyAlignment="1" applyProtection="1">
      <alignment vertical="center"/>
    </xf>
    <xf numFmtId="44" fontId="2" fillId="2" borderId="0" xfId="0" applyNumberFormat="1" applyFont="1" applyFill="1" applyAlignment="1" applyProtection="1">
      <alignment horizontal="right" vertical="center"/>
    </xf>
    <xf numFmtId="44" fontId="6" fillId="0" borderId="0" xfId="0" applyNumberFormat="1" applyFont="1" applyAlignment="1" applyProtection="1">
      <alignment vertical="center"/>
    </xf>
    <xf numFmtId="0" fontId="2" fillId="2" borderId="0" xfId="0" applyFont="1" applyFill="1" applyAlignment="1" applyProtection="1">
      <alignment horizontal="left" vertical="center"/>
    </xf>
    <xf numFmtId="0" fontId="5" fillId="2" borderId="0" xfId="0" applyFont="1" applyFill="1" applyProtection="1"/>
    <xf numFmtId="44" fontId="5" fillId="2" borderId="0" xfId="0" applyNumberFormat="1" applyFont="1" applyFill="1" applyProtection="1"/>
    <xf numFmtId="0" fontId="14" fillId="2" borderId="0" xfId="2" applyFill="1" applyProtection="1"/>
    <xf numFmtId="0" fontId="2" fillId="10" borderId="0" xfId="0" applyFont="1" applyFill="1" applyProtection="1"/>
    <xf numFmtId="0" fontId="0" fillId="11" borderId="0" xfId="0" applyFill="1" applyAlignment="1" applyProtection="1">
      <alignment horizontal="left" vertical="center" wrapText="1"/>
    </xf>
    <xf numFmtId="0" fontId="5" fillId="10" borderId="0" xfId="0" applyFont="1" applyFill="1" applyProtection="1"/>
    <xf numFmtId="44" fontId="5" fillId="10" borderId="0" xfId="0" applyNumberFormat="1" applyFont="1" applyFill="1" applyProtection="1"/>
    <xf numFmtId="0" fontId="4" fillId="10" borderId="0" xfId="0" applyFont="1" applyFill="1" applyAlignment="1" applyProtection="1">
      <alignment vertical="top"/>
    </xf>
    <xf numFmtId="0" fontId="2" fillId="11" borderId="0" xfId="0" applyFont="1" applyFill="1" applyProtection="1"/>
    <xf numFmtId="44" fontId="5" fillId="0" borderId="0" xfId="0" applyNumberFormat="1" applyFont="1" applyProtection="1"/>
    <xf numFmtId="0" fontId="4" fillId="2" borderId="0" xfId="2" applyFont="1" applyFill="1" applyAlignment="1">
      <alignment vertical="center"/>
    </xf>
    <xf numFmtId="44" fontId="6" fillId="6" borderId="4" xfId="0" applyNumberFormat="1" applyFont="1" applyFill="1" applyBorder="1" applyAlignment="1" applyProtection="1">
      <alignment horizontal="center" vertical="center"/>
    </xf>
    <xf numFmtId="0" fontId="2" fillId="2" borderId="0" xfId="0" applyFont="1" applyFill="1" applyAlignment="1" applyProtection="1">
      <alignment horizontal="left" vertical="center" wrapText="1"/>
    </xf>
    <xf numFmtId="44" fontId="5" fillId="2" borderId="0" xfId="0" applyNumberFormat="1" applyFont="1" applyFill="1" applyAlignment="1" applyProtection="1">
      <alignment horizontal="center" vertical="center"/>
    </xf>
    <xf numFmtId="165" fontId="5" fillId="0" borderId="17" xfId="0" applyNumberFormat="1" applyFont="1" applyFill="1" applyBorder="1" applyAlignment="1" applyProtection="1">
      <alignment horizontal="right" vertical="center"/>
    </xf>
    <xf numFmtId="44" fontId="5" fillId="0" borderId="17" xfId="0" applyNumberFormat="1" applyFont="1" applyFill="1" applyBorder="1" applyAlignment="1" applyProtection="1">
      <alignment vertical="center"/>
    </xf>
    <xf numFmtId="4" fontId="3" fillId="4" borderId="12" xfId="0" applyNumberFormat="1" applyFont="1" applyFill="1" applyBorder="1" applyAlignment="1">
      <alignment horizontal="center" vertical="center" wrapText="1"/>
    </xf>
    <xf numFmtId="4" fontId="6" fillId="4" borderId="12" xfId="0" applyNumberFormat="1" applyFont="1" applyFill="1" applyBorder="1" applyAlignment="1">
      <alignment horizontal="center" vertical="center" wrapText="1"/>
    </xf>
    <xf numFmtId="0" fontId="4" fillId="0" borderId="0" xfId="0" applyFont="1" applyAlignment="1" applyProtection="1">
      <alignment horizontal="center" vertical="center" textRotation="90" wrapText="1"/>
    </xf>
    <xf numFmtId="0" fontId="13" fillId="2" borderId="0" xfId="0" applyFont="1" applyFill="1" applyAlignment="1" applyProtection="1">
      <alignment horizontal="left" vertical="center" wrapText="1"/>
    </xf>
    <xf numFmtId="3" fontId="2" fillId="0" borderId="17" xfId="0" applyNumberFormat="1" applyFont="1" applyFill="1" applyBorder="1" applyAlignment="1" applyProtection="1">
      <alignment horizontal="right" vertical="center"/>
    </xf>
    <xf numFmtId="165" fontId="5" fillId="0" borderId="17" xfId="0" applyNumberFormat="1" applyFont="1" applyFill="1" applyBorder="1" applyAlignment="1" applyProtection="1">
      <alignment horizontal="right" vertical="center"/>
      <protection locked="0"/>
    </xf>
    <xf numFmtId="44" fontId="3" fillId="12" borderId="4" xfId="0" applyNumberFormat="1" applyFont="1" applyFill="1" applyBorder="1" applyAlignment="1">
      <alignment horizontal="center" vertical="center" wrapText="1"/>
    </xf>
    <xf numFmtId="44" fontId="6" fillId="12" borderId="4" xfId="0" applyNumberFormat="1" applyFont="1" applyFill="1" applyBorder="1" applyAlignment="1">
      <alignment horizontal="center" vertical="center" wrapText="1"/>
    </xf>
    <xf numFmtId="44" fontId="5" fillId="12" borderId="4" xfId="0" applyNumberFormat="1" applyFont="1" applyFill="1" applyBorder="1" applyAlignment="1">
      <alignment horizontal="center" vertical="center" wrapText="1"/>
    </xf>
    <xf numFmtId="44" fontId="5" fillId="12" borderId="4" xfId="0" applyNumberFormat="1" applyFont="1" applyFill="1" applyBorder="1" applyAlignment="1">
      <alignment horizontal="right" vertical="center"/>
    </xf>
    <xf numFmtId="44" fontId="5" fillId="12" borderId="4" xfId="1" applyFont="1" applyFill="1" applyBorder="1" applyAlignment="1" applyProtection="1">
      <alignment horizontal="right" vertical="center"/>
    </xf>
    <xf numFmtId="44" fontId="6" fillId="0" borderId="4" xfId="0" applyNumberFormat="1" applyFont="1" applyFill="1" applyBorder="1" applyAlignment="1">
      <alignment horizontal="center" vertical="center" wrapText="1"/>
    </xf>
    <xf numFmtId="165" fontId="5" fillId="4" borderId="4" xfId="1" applyNumberFormat="1" applyFont="1" applyFill="1" applyBorder="1" applyAlignment="1" applyProtection="1">
      <alignment horizontal="right" vertical="center"/>
    </xf>
    <xf numFmtId="3" fontId="2" fillId="12" borderId="4" xfId="0" applyNumberFormat="1" applyFont="1" applyFill="1" applyBorder="1" applyAlignment="1">
      <alignment vertical="center"/>
    </xf>
    <xf numFmtId="4" fontId="6" fillId="0" borderId="12" xfId="0" applyNumberFormat="1" applyFont="1" applyFill="1" applyBorder="1" applyAlignment="1">
      <alignment horizontal="center" vertical="center" wrapText="1"/>
    </xf>
    <xf numFmtId="44" fontId="6" fillId="6" borderId="4" xfId="0" applyNumberFormat="1" applyFont="1" applyFill="1" applyBorder="1" applyAlignment="1" applyProtection="1">
      <alignment horizontal="center" vertical="center"/>
    </xf>
    <xf numFmtId="0" fontId="6" fillId="4" borderId="12" xfId="0" applyFont="1" applyFill="1" applyBorder="1" applyAlignment="1" applyProtection="1">
      <alignment horizontal="center" vertical="center"/>
    </xf>
    <xf numFmtId="0" fontId="6" fillId="4" borderId="13" xfId="0" applyFont="1" applyFill="1" applyBorder="1" applyAlignment="1" applyProtection="1">
      <alignment horizontal="center" vertical="center"/>
    </xf>
    <xf numFmtId="44" fontId="5" fillId="5" borderId="1" xfId="0" applyNumberFormat="1" applyFont="1" applyFill="1" applyBorder="1" applyAlignment="1" applyProtection="1">
      <alignment vertical="center"/>
    </xf>
    <xf numFmtId="44" fontId="5" fillId="0" borderId="4" xfId="0" applyNumberFormat="1" applyFont="1" applyFill="1" applyBorder="1" applyAlignment="1" applyProtection="1">
      <alignment horizontal="center" vertical="center" wrapText="1"/>
      <protection locked="0"/>
    </xf>
    <xf numFmtId="44" fontId="5" fillId="0" borderId="4" xfId="0" applyNumberFormat="1" applyFont="1" applyFill="1" applyBorder="1" applyAlignment="1" applyProtection="1">
      <alignment horizontal="right" vertical="center"/>
      <protection locked="0"/>
    </xf>
    <xf numFmtId="44" fontId="5" fillId="0" borderId="4" xfId="1" applyFont="1" applyFill="1" applyBorder="1" applyAlignment="1" applyProtection="1">
      <alignment horizontal="right" vertical="center"/>
      <protection locked="0"/>
    </xf>
    <xf numFmtId="165" fontId="5" fillId="0" borderId="4" xfId="1" applyNumberFormat="1" applyFont="1" applyFill="1" applyBorder="1" applyAlignment="1" applyProtection="1">
      <alignment horizontal="right" vertical="center"/>
      <protection locked="0"/>
    </xf>
    <xf numFmtId="3" fontId="14" fillId="4" borderId="4" xfId="0" applyNumberFormat="1" applyFont="1" applyFill="1" applyBorder="1" applyAlignment="1" applyProtection="1">
      <alignment vertical="center"/>
    </xf>
    <xf numFmtId="3" fontId="14" fillId="4" borderId="4" xfId="0" applyNumberFormat="1" applyFont="1" applyFill="1" applyBorder="1" applyAlignment="1">
      <alignment vertical="center"/>
    </xf>
    <xf numFmtId="3" fontId="14" fillId="5" borderId="4" xfId="0" applyNumberFormat="1" applyFont="1" applyFill="1" applyBorder="1" applyAlignment="1" applyProtection="1">
      <alignment horizontal="right" vertical="center"/>
    </xf>
    <xf numFmtId="3" fontId="14" fillId="5" borderId="4" xfId="0" applyNumberFormat="1" applyFont="1" applyFill="1" applyBorder="1" applyAlignment="1" applyProtection="1">
      <alignment horizontal="right"/>
    </xf>
    <xf numFmtId="0" fontId="2" fillId="0" borderId="18" xfId="0" applyFont="1" applyBorder="1" applyProtection="1"/>
    <xf numFmtId="0" fontId="2" fillId="0" borderId="19" xfId="0" applyFont="1" applyBorder="1" applyProtection="1"/>
    <xf numFmtId="0" fontId="2" fillId="0" borderId="20" xfId="0" applyFont="1" applyBorder="1" applyProtection="1"/>
    <xf numFmtId="0" fontId="2" fillId="0" borderId="21" xfId="0" applyFont="1" applyBorder="1" applyProtection="1"/>
    <xf numFmtId="3" fontId="2" fillId="0" borderId="22" xfId="0" applyNumberFormat="1" applyFont="1" applyFill="1" applyBorder="1" applyAlignment="1" applyProtection="1">
      <alignment horizontal="right"/>
    </xf>
    <xf numFmtId="3" fontId="2" fillId="0" borderId="22" xfId="0" applyNumberFormat="1" applyFont="1" applyFill="1" applyBorder="1" applyAlignment="1" applyProtection="1">
      <alignment horizontal="right" vertical="center"/>
    </xf>
    <xf numFmtId="44" fontId="6" fillId="2" borderId="12" xfId="0" applyNumberFormat="1" applyFont="1" applyFill="1" applyBorder="1" applyAlignment="1" applyProtection="1">
      <alignment horizontal="center" vertical="center" wrapText="1"/>
    </xf>
    <xf numFmtId="165" fontId="9" fillId="0" borderId="16" xfId="1" applyNumberFormat="1" applyFont="1" applyFill="1" applyBorder="1" applyAlignment="1" applyProtection="1">
      <alignment horizontal="right" vertical="center"/>
    </xf>
    <xf numFmtId="4" fontId="5" fillId="2" borderId="18" xfId="0" applyNumberFormat="1" applyFont="1" applyFill="1" applyBorder="1" applyAlignment="1" applyProtection="1">
      <alignment horizontal="right" vertical="center"/>
    </xf>
    <xf numFmtId="3" fontId="2" fillId="2" borderId="18" xfId="0" applyNumberFormat="1" applyFont="1" applyFill="1" applyBorder="1" applyAlignment="1" applyProtection="1">
      <alignment vertical="center"/>
    </xf>
    <xf numFmtId="44" fontId="5" fillId="2" borderId="19" xfId="0" applyNumberFormat="1" applyFont="1" applyFill="1" applyBorder="1" applyAlignment="1" applyProtection="1">
      <alignment horizontal="right" vertical="center"/>
    </xf>
    <xf numFmtId="165" fontId="4" fillId="2" borderId="18" xfId="0" applyNumberFormat="1" applyFont="1" applyFill="1" applyBorder="1" applyAlignment="1" applyProtection="1">
      <alignment vertical="top"/>
    </xf>
    <xf numFmtId="44" fontId="5" fillId="2" borderId="18" xfId="1" applyFont="1" applyFill="1" applyBorder="1" applyAlignment="1" applyProtection="1">
      <alignment horizontal="right" vertical="center"/>
    </xf>
    <xf numFmtId="44" fontId="5" fillId="2" borderId="18" xfId="0" applyNumberFormat="1" applyFont="1" applyFill="1" applyBorder="1" applyAlignment="1" applyProtection="1">
      <alignment horizontal="right" vertical="center"/>
    </xf>
    <xf numFmtId="0" fontId="2" fillId="2" borderId="18" xfId="0" applyFont="1" applyFill="1" applyBorder="1" applyAlignment="1" applyProtection="1">
      <alignment horizontal="center" vertical="center"/>
    </xf>
    <xf numFmtId="4" fontId="10" fillId="2" borderId="18" xfId="0" applyNumberFormat="1" applyFont="1" applyFill="1" applyBorder="1" applyAlignment="1" applyProtection="1">
      <alignment horizontal="right" vertical="center"/>
    </xf>
    <xf numFmtId="0" fontId="3" fillId="2" borderId="18" xfId="0" applyFont="1" applyFill="1" applyBorder="1" applyAlignment="1" applyProtection="1">
      <alignment horizontal="center" vertical="center"/>
    </xf>
    <xf numFmtId="4" fontId="12" fillId="2" borderId="18" xfId="0" applyNumberFormat="1" applyFont="1" applyFill="1" applyBorder="1" applyAlignment="1" applyProtection="1">
      <alignment horizontal="right" vertical="center"/>
    </xf>
    <xf numFmtId="1" fontId="3" fillId="2" borderId="18" xfId="0" applyNumberFormat="1" applyFont="1" applyFill="1" applyBorder="1" applyAlignment="1" applyProtection="1">
      <alignment horizontal="center" vertical="center"/>
    </xf>
    <xf numFmtId="165" fontId="5" fillId="0" borderId="22" xfId="0" applyNumberFormat="1" applyFont="1" applyFill="1" applyBorder="1" applyAlignment="1" applyProtection="1">
      <alignment horizontal="right" vertical="center"/>
    </xf>
    <xf numFmtId="165" fontId="9" fillId="0" borderId="19" xfId="1" applyNumberFormat="1" applyFont="1" applyFill="1" applyBorder="1" applyAlignment="1" applyProtection="1">
      <alignment horizontal="right" vertical="center"/>
    </xf>
    <xf numFmtId="165" fontId="5" fillId="0" borderId="22" xfId="0" applyNumberFormat="1" applyFont="1" applyFill="1" applyBorder="1" applyAlignment="1" applyProtection="1">
      <alignment horizontal="right" vertical="center"/>
      <protection locked="0"/>
    </xf>
    <xf numFmtId="0" fontId="2" fillId="0" borderId="23" xfId="0" applyFont="1" applyBorder="1" applyProtection="1"/>
    <xf numFmtId="0" fontId="2" fillId="0" borderId="24" xfId="0" applyFont="1" applyBorder="1" applyProtection="1"/>
    <xf numFmtId="0" fontId="2" fillId="0" borderId="25" xfId="0" applyFont="1" applyBorder="1" applyProtection="1"/>
    <xf numFmtId="0" fontId="2" fillId="0" borderId="26" xfId="0" applyFont="1" applyBorder="1" applyProtection="1"/>
    <xf numFmtId="44" fontId="5" fillId="0" borderId="19" xfId="0" applyNumberFormat="1" applyFont="1" applyFill="1" applyBorder="1" applyAlignment="1" applyProtection="1">
      <alignment vertical="center"/>
    </xf>
    <xf numFmtId="0" fontId="2" fillId="0" borderId="27" xfId="0" applyFont="1" applyBorder="1" applyProtection="1"/>
    <xf numFmtId="44" fontId="5" fillId="0" borderId="28" xfId="1" applyFont="1" applyFill="1" applyBorder="1" applyAlignment="1" applyProtection="1">
      <alignment horizontal="right" vertical="center"/>
    </xf>
    <xf numFmtId="0" fontId="2" fillId="0" borderId="29" xfId="0" applyFont="1" applyBorder="1" applyProtection="1"/>
    <xf numFmtId="0" fontId="2" fillId="0" borderId="30" xfId="0" applyFont="1" applyBorder="1" applyProtection="1"/>
    <xf numFmtId="0" fontId="2" fillId="0" borderId="31" xfId="0" applyFont="1" applyBorder="1" applyProtection="1"/>
    <xf numFmtId="0" fontId="2" fillId="0" borderId="32" xfId="0" applyFont="1" applyBorder="1" applyProtection="1"/>
    <xf numFmtId="0" fontId="13" fillId="0" borderId="33" xfId="0" applyFont="1" applyFill="1" applyBorder="1" applyAlignment="1" applyProtection="1">
      <alignment horizontal="left" vertical="center" wrapText="1"/>
    </xf>
    <xf numFmtId="0" fontId="2" fillId="0" borderId="33" xfId="0" applyFont="1" applyBorder="1" applyProtection="1"/>
    <xf numFmtId="0" fontId="13" fillId="2" borderId="33" xfId="0" applyFont="1" applyFill="1" applyBorder="1" applyAlignment="1" applyProtection="1">
      <alignment vertical="top"/>
    </xf>
    <xf numFmtId="3" fontId="20" fillId="0" borderId="33" xfId="0" applyNumberFormat="1" applyFont="1" applyFill="1" applyBorder="1" applyAlignment="1" applyProtection="1">
      <alignment vertical="center"/>
    </xf>
    <xf numFmtId="0" fontId="4" fillId="0" borderId="26" xfId="0" applyFont="1" applyFill="1" applyBorder="1" applyAlignment="1" applyProtection="1">
      <alignment horizontal="center" vertical="center" textRotation="90" wrapText="1"/>
    </xf>
    <xf numFmtId="0" fontId="4" fillId="0" borderId="18" xfId="0" applyFont="1" applyBorder="1" applyAlignment="1" applyProtection="1">
      <alignment horizontal="center" vertical="center" textRotation="90" wrapText="1"/>
    </xf>
    <xf numFmtId="0" fontId="2" fillId="7" borderId="16" xfId="0" applyFont="1" applyFill="1" applyBorder="1" applyAlignment="1" applyProtection="1">
      <alignment horizontal="left" vertical="center" wrapText="1"/>
    </xf>
    <xf numFmtId="0" fontId="3" fillId="0" borderId="26" xfId="0" applyFont="1" applyBorder="1" applyAlignment="1">
      <alignment horizontal="center" vertical="center" textRotation="90" wrapText="1"/>
    </xf>
    <xf numFmtId="0" fontId="3" fillId="0" borderId="18" xfId="0" applyFont="1" applyBorder="1" applyAlignment="1">
      <alignment horizontal="center" vertical="center" textRotation="90" wrapText="1"/>
    </xf>
    <xf numFmtId="0" fontId="3" fillId="0" borderId="34" xfId="0" applyFont="1" applyBorder="1" applyAlignment="1">
      <alignment horizontal="center" vertical="center" textRotation="90" wrapText="1"/>
    </xf>
    <xf numFmtId="0" fontId="3" fillId="0" borderId="35" xfId="0" applyFont="1" applyBorder="1" applyAlignment="1">
      <alignment horizontal="center" vertical="center" textRotation="90" wrapText="1"/>
    </xf>
    <xf numFmtId="0" fontId="3" fillId="0" borderId="36" xfId="0" applyFont="1" applyBorder="1" applyAlignment="1">
      <alignment horizontal="center" vertical="center" textRotation="90" wrapText="1"/>
    </xf>
    <xf numFmtId="0" fontId="3" fillId="0" borderId="24" xfId="0" applyFont="1" applyFill="1" applyBorder="1" applyAlignment="1" applyProtection="1">
      <alignment horizontal="center" vertical="center" textRotation="90" wrapText="1"/>
    </xf>
    <xf numFmtId="0" fontId="3" fillId="3" borderId="4" xfId="0" applyFont="1" applyFill="1" applyBorder="1" applyAlignment="1" applyProtection="1">
      <alignment horizontal="center" vertical="center" wrapText="1"/>
    </xf>
    <xf numFmtId="0" fontId="3" fillId="3" borderId="1" xfId="0" applyFont="1" applyFill="1" applyBorder="1" applyAlignment="1" applyProtection="1">
      <alignment horizontal="center" vertical="center" wrapText="1"/>
    </xf>
    <xf numFmtId="0" fontId="3" fillId="3" borderId="2" xfId="0" applyFont="1" applyFill="1" applyBorder="1" applyAlignment="1" applyProtection="1">
      <alignment horizontal="center" vertical="center" wrapText="1"/>
    </xf>
    <xf numFmtId="0" fontId="3" fillId="3" borderId="3" xfId="0" applyFont="1" applyFill="1" applyBorder="1" applyAlignment="1" applyProtection="1">
      <alignment horizontal="center" vertical="center" wrapText="1"/>
    </xf>
    <xf numFmtId="0" fontId="3" fillId="4" borderId="4" xfId="0" applyFont="1" applyFill="1" applyBorder="1" applyAlignment="1" applyProtection="1">
      <alignment horizontal="center" vertical="center"/>
    </xf>
    <xf numFmtId="0" fontId="6" fillId="4" borderId="5" xfId="0" applyFont="1" applyFill="1" applyBorder="1" applyAlignment="1" applyProtection="1">
      <alignment horizontal="center" vertical="center" wrapText="1"/>
    </xf>
    <xf numFmtId="0" fontId="6" fillId="4" borderId="6" xfId="0" applyFont="1" applyFill="1" applyBorder="1" applyAlignment="1" applyProtection="1">
      <alignment horizontal="center" vertical="center" wrapText="1"/>
    </xf>
    <xf numFmtId="0" fontId="6" fillId="4" borderId="7" xfId="0" applyFont="1" applyFill="1" applyBorder="1" applyAlignment="1" applyProtection="1">
      <alignment horizontal="center" vertical="center" wrapText="1"/>
    </xf>
    <xf numFmtId="0" fontId="6" fillId="4" borderId="8" xfId="0" applyFont="1" applyFill="1" applyBorder="1" applyAlignment="1" applyProtection="1">
      <alignment horizontal="center" vertical="center" wrapText="1"/>
    </xf>
    <xf numFmtId="0" fontId="6" fillId="4" borderId="9" xfId="0" applyFont="1" applyFill="1" applyBorder="1" applyAlignment="1" applyProtection="1">
      <alignment horizontal="center" vertical="center" wrapText="1"/>
    </xf>
    <xf numFmtId="0" fontId="6" fillId="4" borderId="10" xfId="0" applyFont="1" applyFill="1" applyBorder="1" applyAlignment="1" applyProtection="1">
      <alignment horizontal="center" vertical="center" wrapText="1"/>
    </xf>
    <xf numFmtId="0" fontId="7" fillId="2" borderId="1" xfId="0" applyFont="1" applyFill="1" applyBorder="1" applyAlignment="1" applyProtection="1">
      <alignment horizontal="center" vertical="center" wrapText="1"/>
    </xf>
    <xf numFmtId="0" fontId="7" fillId="2" borderId="2" xfId="0" applyFont="1" applyFill="1" applyBorder="1" applyAlignment="1" applyProtection="1">
      <alignment horizontal="center" vertical="center" wrapText="1"/>
    </xf>
    <xf numFmtId="0" fontId="7" fillId="2" borderId="3" xfId="0" applyFont="1" applyFill="1" applyBorder="1" applyAlignment="1" applyProtection="1">
      <alignment horizontal="center" vertical="center" wrapText="1"/>
    </xf>
    <xf numFmtId="0" fontId="6" fillId="2" borderId="5" xfId="0" applyFont="1" applyFill="1" applyBorder="1" applyAlignment="1" applyProtection="1">
      <alignment horizontal="center" vertical="center" wrapText="1"/>
    </xf>
    <xf numFmtId="0" fontId="6" fillId="2" borderId="6" xfId="0" applyFont="1" applyFill="1" applyBorder="1" applyAlignment="1" applyProtection="1">
      <alignment horizontal="center" vertical="center" wrapText="1"/>
    </xf>
    <xf numFmtId="0" fontId="6" fillId="2" borderId="7" xfId="0" applyFont="1" applyFill="1" applyBorder="1" applyAlignment="1" applyProtection="1">
      <alignment horizontal="center" vertical="center" wrapText="1"/>
    </xf>
    <xf numFmtId="0" fontId="6" fillId="2" borderId="8" xfId="0" applyFont="1" applyFill="1" applyBorder="1" applyAlignment="1" applyProtection="1">
      <alignment horizontal="center" vertical="center" wrapText="1"/>
    </xf>
    <xf numFmtId="0" fontId="6" fillId="2" borderId="9" xfId="0" applyFont="1" applyFill="1" applyBorder="1" applyAlignment="1" applyProtection="1">
      <alignment horizontal="center" vertical="center" wrapText="1"/>
    </xf>
    <xf numFmtId="0" fontId="6" fillId="2" borderId="10" xfId="0" applyFont="1" applyFill="1" applyBorder="1" applyAlignment="1" applyProtection="1">
      <alignment horizontal="center" vertical="center" wrapText="1"/>
    </xf>
    <xf numFmtId="44" fontId="6" fillId="5" borderId="1" xfId="0" applyNumberFormat="1" applyFont="1" applyFill="1" applyBorder="1" applyAlignment="1" applyProtection="1">
      <alignment horizontal="center" vertical="center"/>
    </xf>
    <xf numFmtId="44" fontId="6" fillId="6" borderId="4" xfId="0" applyNumberFormat="1" applyFont="1" applyFill="1" applyBorder="1" applyAlignment="1" applyProtection="1">
      <alignment horizontal="center" vertical="center"/>
    </xf>
    <xf numFmtId="4" fontId="6" fillId="4" borderId="12" xfId="0" applyNumberFormat="1" applyFont="1" applyFill="1" applyBorder="1" applyAlignment="1" applyProtection="1">
      <alignment horizontal="center" vertical="center"/>
    </xf>
    <xf numFmtId="4" fontId="6" fillId="4" borderId="13" xfId="0" applyNumberFormat="1" applyFont="1" applyFill="1" applyBorder="1" applyAlignment="1" applyProtection="1">
      <alignment horizontal="center" vertical="center"/>
    </xf>
    <xf numFmtId="0" fontId="8" fillId="2" borderId="12" xfId="0" applyFont="1" applyFill="1" applyBorder="1" applyAlignment="1" applyProtection="1">
      <alignment horizontal="center" vertical="center"/>
    </xf>
    <xf numFmtId="0" fontId="8" fillId="2" borderId="13" xfId="0" applyFont="1" applyFill="1" applyBorder="1" applyAlignment="1" applyProtection="1">
      <alignment horizontal="center" vertical="center"/>
    </xf>
    <xf numFmtId="0" fontId="6" fillId="2" borderId="4" xfId="0" applyFont="1" applyFill="1" applyBorder="1" applyAlignment="1" applyProtection="1">
      <alignment horizontal="center" vertical="center"/>
    </xf>
    <xf numFmtId="0" fontId="3" fillId="3" borderId="12" xfId="0" applyFont="1" applyFill="1" applyBorder="1" applyAlignment="1" applyProtection="1">
      <alignment horizontal="center" vertical="center" textRotation="90"/>
    </xf>
    <xf numFmtId="0" fontId="3" fillId="3" borderId="14" xfId="0" applyFont="1" applyFill="1" applyBorder="1" applyAlignment="1" applyProtection="1">
      <alignment horizontal="center" vertical="center" textRotation="90"/>
    </xf>
    <xf numFmtId="0" fontId="3" fillId="3" borderId="13" xfId="0" applyFont="1" applyFill="1" applyBorder="1" applyAlignment="1" applyProtection="1">
      <alignment horizontal="center" vertical="center" textRotation="90"/>
    </xf>
    <xf numFmtId="0" fontId="3" fillId="0" borderId="11" xfId="0" applyFont="1" applyBorder="1" applyAlignment="1" applyProtection="1">
      <alignment horizontal="center" vertical="center" wrapText="1"/>
    </xf>
    <xf numFmtId="0" fontId="2" fillId="0" borderId="10" xfId="0" applyFont="1" applyBorder="1" applyAlignment="1" applyProtection="1">
      <alignment horizontal="center" vertical="center" wrapText="1"/>
    </xf>
    <xf numFmtId="0" fontId="3" fillId="3" borderId="12" xfId="0" applyFont="1" applyFill="1" applyBorder="1" applyAlignment="1" applyProtection="1">
      <alignment horizontal="center" vertical="center" wrapText="1"/>
    </xf>
    <xf numFmtId="0" fontId="2" fillId="3" borderId="13" xfId="0" applyFont="1" applyFill="1" applyBorder="1" applyAlignment="1" applyProtection="1">
      <alignment horizontal="center" vertical="center" wrapText="1"/>
    </xf>
    <xf numFmtId="0" fontId="3" fillId="4" borderId="12" xfId="0" applyFont="1" applyFill="1" applyBorder="1" applyAlignment="1" applyProtection="1">
      <alignment horizontal="center" vertical="center"/>
    </xf>
    <xf numFmtId="0" fontId="3" fillId="4" borderId="13" xfId="0" applyFont="1" applyFill="1" applyBorder="1" applyAlignment="1" applyProtection="1">
      <alignment horizontal="center" vertical="center"/>
    </xf>
    <xf numFmtId="44" fontId="6" fillId="5" borderId="4" xfId="0" applyNumberFormat="1" applyFont="1" applyFill="1" applyBorder="1" applyAlignment="1" applyProtection="1">
      <alignment horizontal="center" vertical="center"/>
    </xf>
    <xf numFmtId="0" fontId="3" fillId="0" borderId="11" xfId="0" applyFont="1" applyBorder="1" applyAlignment="1" applyProtection="1">
      <alignment horizontal="center" vertical="center"/>
    </xf>
    <xf numFmtId="0" fontId="2" fillId="0" borderId="10" xfId="0" applyFont="1" applyBorder="1" applyAlignment="1" applyProtection="1">
      <alignment horizontal="center" vertical="center"/>
    </xf>
    <xf numFmtId="0" fontId="6" fillId="4" borderId="12" xfId="0" applyFont="1" applyFill="1" applyBorder="1" applyAlignment="1" applyProtection="1">
      <alignment horizontal="center" vertical="center"/>
    </xf>
    <xf numFmtId="0" fontId="6" fillId="4" borderId="13" xfId="0" applyFont="1" applyFill="1" applyBorder="1" applyAlignment="1" applyProtection="1">
      <alignment horizontal="center" vertical="center"/>
    </xf>
    <xf numFmtId="4" fontId="6" fillId="2" borderId="4" xfId="0" applyNumberFormat="1" applyFont="1" applyFill="1" applyBorder="1" applyAlignment="1" applyProtection="1">
      <alignment horizontal="center" vertical="center"/>
    </xf>
    <xf numFmtId="4" fontId="11" fillId="2" borderId="12" xfId="0" applyNumberFormat="1" applyFont="1" applyFill="1" applyBorder="1" applyAlignment="1" applyProtection="1">
      <alignment horizontal="center" vertical="center"/>
    </xf>
    <xf numFmtId="4" fontId="11" fillId="2" borderId="13" xfId="0" applyNumberFormat="1" applyFont="1" applyFill="1" applyBorder="1" applyAlignment="1" applyProtection="1">
      <alignment horizontal="center" vertical="center"/>
    </xf>
    <xf numFmtId="4" fontId="8" fillId="2" borderId="12" xfId="0" applyNumberFormat="1" applyFont="1" applyFill="1" applyBorder="1" applyAlignment="1" applyProtection="1">
      <alignment horizontal="center" vertical="center"/>
    </xf>
    <xf numFmtId="4" fontId="8" fillId="2" borderId="13" xfId="0" applyNumberFormat="1" applyFont="1" applyFill="1" applyBorder="1" applyAlignment="1" applyProtection="1">
      <alignment horizontal="center" vertical="center"/>
    </xf>
    <xf numFmtId="0" fontId="3" fillId="3" borderId="4" xfId="0" applyFont="1" applyFill="1" applyBorder="1" applyAlignment="1" applyProtection="1">
      <alignment horizontal="center" vertical="center" wrapText="1"/>
    </xf>
    <xf numFmtId="0" fontId="2" fillId="0" borderId="13" xfId="0" applyFont="1" applyBorder="1" applyAlignment="1" applyProtection="1">
      <alignment horizontal="center" vertical="center" wrapText="1"/>
    </xf>
    <xf numFmtId="4" fontId="3" fillId="4" borderId="12" xfId="0" applyNumberFormat="1" applyFont="1" applyFill="1" applyBorder="1" applyAlignment="1" applyProtection="1">
      <alignment horizontal="center" vertical="center" wrapText="1"/>
    </xf>
    <xf numFmtId="4" fontId="3" fillId="4" borderId="13" xfId="0" applyNumberFormat="1" applyFont="1" applyFill="1" applyBorder="1" applyAlignment="1" applyProtection="1">
      <alignment horizontal="center" vertical="center" wrapText="1"/>
    </xf>
    <xf numFmtId="4" fontId="3" fillId="0" borderId="17" xfId="0" applyNumberFormat="1" applyFont="1" applyFill="1" applyBorder="1" applyAlignment="1" applyProtection="1">
      <alignment horizontal="center" vertical="center" wrapText="1"/>
    </xf>
    <xf numFmtId="4" fontId="6" fillId="4" borderId="12" xfId="0" applyNumberFormat="1" applyFont="1" applyFill="1" applyBorder="1" applyAlignment="1" applyProtection="1">
      <alignment horizontal="center" vertical="center" wrapText="1"/>
    </xf>
    <xf numFmtId="4" fontId="6" fillId="4" borderId="13" xfId="0" applyNumberFormat="1" applyFont="1" applyFill="1" applyBorder="1" applyAlignment="1" applyProtection="1">
      <alignment horizontal="center" vertical="center" wrapText="1"/>
    </xf>
    <xf numFmtId="4" fontId="8" fillId="2" borderId="12" xfId="0" applyNumberFormat="1" applyFont="1" applyFill="1" applyBorder="1" applyAlignment="1" applyProtection="1">
      <alignment horizontal="center" vertical="center" wrapText="1"/>
    </xf>
    <xf numFmtId="4" fontId="8" fillId="2" borderId="13" xfId="0" applyNumberFormat="1" applyFont="1" applyFill="1" applyBorder="1" applyAlignment="1" applyProtection="1">
      <alignment horizontal="center" vertical="center" wrapText="1"/>
    </xf>
    <xf numFmtId="4" fontId="6" fillId="2" borderId="12" xfId="0" applyNumberFormat="1" applyFont="1" applyFill="1" applyBorder="1" applyAlignment="1" applyProtection="1">
      <alignment horizontal="center" vertical="center" wrapText="1"/>
    </xf>
    <xf numFmtId="4" fontId="6" fillId="2" borderId="13" xfId="0" applyNumberFormat="1" applyFont="1" applyFill="1" applyBorder="1" applyAlignment="1" applyProtection="1">
      <alignment horizontal="center" vertical="center" wrapText="1"/>
    </xf>
    <xf numFmtId="44" fontId="6" fillId="5" borderId="4" xfId="0" applyNumberFormat="1" applyFont="1" applyFill="1" applyBorder="1" applyAlignment="1" applyProtection="1">
      <alignment horizontal="center" vertical="center" wrapText="1"/>
    </xf>
    <xf numFmtId="4" fontId="6" fillId="0" borderId="17" xfId="0" applyNumberFormat="1" applyFont="1" applyFill="1" applyBorder="1" applyAlignment="1" applyProtection="1">
      <alignment horizontal="center" vertical="center" wrapText="1"/>
    </xf>
    <xf numFmtId="4" fontId="6" fillId="0" borderId="22" xfId="0" applyNumberFormat="1" applyFont="1" applyFill="1" applyBorder="1" applyAlignment="1" applyProtection="1">
      <alignment horizontal="center" vertical="center" wrapText="1"/>
    </xf>
    <xf numFmtId="4" fontId="8" fillId="2" borderId="19" xfId="0" applyNumberFormat="1" applyFont="1" applyFill="1" applyBorder="1" applyAlignment="1" applyProtection="1">
      <alignment horizontal="center" vertical="center" wrapText="1"/>
    </xf>
    <xf numFmtId="0" fontId="3" fillId="3" borderId="12" xfId="0" applyFont="1" applyFill="1" applyBorder="1" applyAlignment="1" applyProtection="1">
      <alignment horizontal="center" vertical="center" textRotation="90" wrapText="1"/>
    </xf>
    <xf numFmtId="0" fontId="0" fillId="0" borderId="14" xfId="0" applyBorder="1" applyAlignment="1">
      <alignment horizontal="center" vertical="center" textRotation="90" wrapText="1"/>
    </xf>
    <xf numFmtId="0" fontId="0" fillId="0" borderId="16" xfId="0" applyBorder="1" applyAlignment="1">
      <alignment horizontal="center" vertical="center" textRotation="90" wrapText="1"/>
    </xf>
    <xf numFmtId="0" fontId="3" fillId="3" borderId="14" xfId="0" applyFont="1" applyFill="1" applyBorder="1" applyAlignment="1" applyProtection="1">
      <alignment horizontal="center" vertical="center" textRotation="90" wrapText="1"/>
    </xf>
    <xf numFmtId="0" fontId="3" fillId="3" borderId="13" xfId="0" applyFont="1" applyFill="1" applyBorder="1" applyAlignment="1" applyProtection="1">
      <alignment horizontal="center" vertical="center" textRotation="90" wrapText="1"/>
    </xf>
    <xf numFmtId="0" fontId="3" fillId="0" borderId="0" xfId="0" applyFont="1" applyAlignment="1" applyProtection="1">
      <alignment horizontal="left" vertical="center" wrapText="1"/>
    </xf>
    <xf numFmtId="0" fontId="2" fillId="0" borderId="0" xfId="0" applyFont="1" applyAlignment="1" applyProtection="1">
      <alignment horizontal="left" vertical="center" wrapText="1"/>
    </xf>
    <xf numFmtId="3" fontId="3" fillId="2" borderId="9" xfId="0" applyNumberFormat="1" applyFont="1" applyFill="1" applyBorder="1" applyAlignment="1" applyProtection="1">
      <alignment horizontal="center" vertical="center"/>
    </xf>
    <xf numFmtId="4" fontId="12" fillId="2" borderId="0" xfId="0" applyNumberFormat="1" applyFont="1" applyFill="1" applyAlignment="1" applyProtection="1">
      <alignment horizontal="center" vertical="center" wrapText="1"/>
    </xf>
    <xf numFmtId="4" fontId="8" fillId="2" borderId="0" xfId="0" applyNumberFormat="1" applyFont="1" applyFill="1" applyAlignment="1" applyProtection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12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165" fontId="5" fillId="4" borderId="1" xfId="1" applyNumberFormat="1" applyFont="1" applyFill="1" applyBorder="1" applyAlignment="1" applyProtection="1">
      <alignment horizontal="center" vertical="center"/>
    </xf>
    <xf numFmtId="165" fontId="5" fillId="4" borderId="3" xfId="1" applyNumberFormat="1" applyFont="1" applyFill="1" applyBorder="1" applyAlignment="1" applyProtection="1">
      <alignment horizontal="center" vertical="center"/>
    </xf>
    <xf numFmtId="165" fontId="9" fillId="2" borderId="4" xfId="1" applyNumberFormat="1" applyFont="1" applyFill="1" applyBorder="1" applyAlignment="1" applyProtection="1">
      <alignment horizontal="center" vertical="center"/>
    </xf>
    <xf numFmtId="165" fontId="5" fillId="0" borderId="1" xfId="1" applyNumberFormat="1" applyFont="1" applyFill="1" applyBorder="1" applyAlignment="1" applyProtection="1">
      <alignment horizontal="center" vertical="center"/>
      <protection locked="0"/>
    </xf>
    <xf numFmtId="165" fontId="5" fillId="0" borderId="3" xfId="1" applyNumberFormat="1" applyFont="1" applyFill="1" applyBorder="1" applyAlignment="1" applyProtection="1">
      <alignment horizontal="center" vertical="center"/>
      <protection locked="0"/>
    </xf>
    <xf numFmtId="44" fontId="5" fillId="5" borderId="1" xfId="0" applyNumberFormat="1" applyFont="1" applyFill="1" applyBorder="1" applyAlignment="1" applyProtection="1">
      <alignment vertical="center"/>
    </xf>
    <xf numFmtId="0" fontId="2" fillId="0" borderId="3" xfId="0" applyFont="1" applyBorder="1" applyAlignment="1">
      <alignment vertical="center"/>
    </xf>
    <xf numFmtId="3" fontId="14" fillId="4" borderId="1" xfId="0" applyNumberFormat="1" applyFont="1" applyFill="1" applyBorder="1" applyAlignment="1" applyProtection="1">
      <alignment horizontal="center" vertical="center"/>
    </xf>
    <xf numFmtId="3" fontId="14" fillId="4" borderId="3" xfId="0" applyNumberFormat="1" applyFont="1" applyFill="1" applyBorder="1" applyAlignment="1" applyProtection="1">
      <alignment horizontal="center" vertical="center"/>
    </xf>
    <xf numFmtId="44" fontId="6" fillId="2" borderId="0" xfId="0" applyNumberFormat="1" applyFont="1" applyFill="1" applyAlignment="1" applyProtection="1">
      <alignment horizontal="center" vertical="center" wrapText="1"/>
    </xf>
    <xf numFmtId="0" fontId="0" fillId="0" borderId="0" xfId="0" applyAlignment="1" applyProtection="1">
      <alignment horizontal="left" vertical="center" wrapText="1"/>
    </xf>
    <xf numFmtId="0" fontId="0" fillId="0" borderId="0" xfId="0" applyAlignment="1" applyProtection="1">
      <alignment wrapText="1"/>
    </xf>
    <xf numFmtId="1" fontId="13" fillId="2" borderId="0" xfId="0" applyNumberFormat="1" applyFont="1" applyFill="1" applyAlignment="1" applyProtection="1">
      <alignment horizontal="center" vertical="center"/>
    </xf>
    <xf numFmtId="44" fontId="5" fillId="2" borderId="0" xfId="0" applyNumberFormat="1" applyFont="1" applyFill="1" applyAlignment="1" applyProtection="1">
      <alignment horizontal="center" vertical="center"/>
    </xf>
    <xf numFmtId="0" fontId="3" fillId="0" borderId="0" xfId="0" applyFont="1" applyAlignment="1" applyProtection="1">
      <alignment vertical="center" wrapText="1"/>
    </xf>
    <xf numFmtId="0" fontId="21" fillId="0" borderId="0" xfId="0" applyFont="1" applyAlignment="1" applyProtection="1">
      <alignment vertical="center" wrapText="1"/>
    </xf>
    <xf numFmtId="0" fontId="0" fillId="0" borderId="0" xfId="0" applyAlignment="1" applyProtection="1"/>
    <xf numFmtId="0" fontId="2" fillId="2" borderId="0" xfId="0" applyFont="1" applyFill="1" applyAlignment="1" applyProtection="1">
      <alignment horizontal="left" vertical="center" wrapText="1"/>
    </xf>
    <xf numFmtId="3" fontId="2" fillId="0" borderId="6" xfId="0" applyNumberFormat="1" applyFont="1" applyFill="1" applyBorder="1" applyAlignment="1" applyProtection="1">
      <alignment horizontal="center" vertical="center"/>
    </xf>
    <xf numFmtId="165" fontId="2" fillId="4" borderId="1" xfId="0" applyNumberFormat="1" applyFont="1" applyFill="1" applyBorder="1" applyAlignment="1" applyProtection="1">
      <alignment horizontal="center" vertical="center"/>
    </xf>
    <xf numFmtId="165" fontId="2" fillId="4" borderId="3" xfId="0" applyNumberFormat="1" applyFont="1" applyFill="1" applyBorder="1" applyAlignment="1" applyProtection="1">
      <alignment horizontal="center" vertical="center"/>
    </xf>
    <xf numFmtId="165" fontId="5" fillId="5" borderId="1" xfId="1" applyNumberFormat="1" applyFont="1" applyFill="1" applyBorder="1" applyAlignment="1" applyProtection="1">
      <alignment horizontal="right" vertical="center"/>
    </xf>
    <xf numFmtId="165" fontId="5" fillId="5" borderId="3" xfId="1" applyNumberFormat="1" applyFont="1" applyFill="1" applyBorder="1" applyAlignment="1" applyProtection="1">
      <alignment horizontal="right" vertical="center"/>
    </xf>
    <xf numFmtId="165" fontId="9" fillId="2" borderId="13" xfId="1" applyNumberFormat="1" applyFont="1" applyFill="1" applyBorder="1" applyAlignment="1" applyProtection="1">
      <alignment horizontal="center" vertical="center"/>
    </xf>
  </cellXfs>
  <cellStyles count="3">
    <cellStyle name="Moneda" xfId="1" builtinId="4"/>
    <cellStyle name="Normal" xfId="0" builtinId="0"/>
    <cellStyle name="Normal 2 2" xfId="2" xr:uid="{7A8DA13F-144F-49C6-999A-24BBAE118E61}"/>
  </cellStyles>
  <dxfs count="0"/>
  <tableStyles count="0" defaultTableStyle="TableStyleMedium2" defaultPivotStyle="PivotStyleLight16"/>
  <colors>
    <mruColors>
      <color rgb="FF00FF00"/>
      <color rgb="FFFF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0BE629-91C9-4BE2-A806-21DEF9046590}">
  <dimension ref="A1:AD143"/>
  <sheetViews>
    <sheetView tabSelected="1" workbookViewId="0">
      <selection sqref="A1:XFD1048576"/>
    </sheetView>
  </sheetViews>
  <sheetFormatPr baseColWidth="10" defaultRowHeight="12.75" x14ac:dyDescent="0.2"/>
  <cols>
    <col min="1" max="1" width="6" style="15" customWidth="1"/>
    <col min="2" max="2" width="17.7109375" style="17" customWidth="1"/>
    <col min="3" max="3" width="42.42578125" style="17" bestFit="1" customWidth="1"/>
    <col min="4" max="4" width="2.5703125" style="17" customWidth="1"/>
    <col min="5" max="6" width="12" style="15" customWidth="1"/>
    <col min="7" max="7" width="12.85546875" style="15" customWidth="1"/>
    <col min="8" max="8" width="2.5703125" style="17" customWidth="1"/>
    <col min="9" max="10" width="12" style="78" customWidth="1"/>
    <col min="11" max="11" width="12.85546875" style="78" customWidth="1"/>
    <col min="12" max="12" width="0" style="17" hidden="1" customWidth="1"/>
    <col min="13" max="13" width="12" style="17" hidden="1" customWidth="1"/>
    <col min="14" max="14" width="10.42578125" style="17" hidden="1" customWidth="1"/>
    <col min="15" max="15" width="36.5703125" style="17" hidden="1" customWidth="1"/>
    <col min="16" max="16" width="2.5703125" style="17" customWidth="1"/>
    <col min="17" max="18" width="12" style="78" customWidth="1"/>
    <col min="19" max="19" width="12.85546875" style="78" customWidth="1"/>
    <col min="20" max="20" width="2.5703125" style="78" customWidth="1"/>
    <col min="21" max="22" width="12" style="87" customWidth="1"/>
    <col min="23" max="23" width="12.85546875" style="87" customWidth="1"/>
    <col min="24" max="24" width="14.42578125" style="87" bestFit="1" customWidth="1"/>
    <col min="25" max="25" width="9.42578125" style="16" customWidth="1"/>
    <col min="26" max="27" width="11.42578125" style="16"/>
    <col min="28" max="29" width="11.42578125" style="15"/>
    <col min="30" max="30" width="13.85546875" style="17" customWidth="1"/>
    <col min="31" max="16384" width="11.42578125" style="17"/>
  </cols>
  <sheetData>
    <row r="1" spans="2:30" s="15" customFormat="1" ht="34.5" customHeight="1" x14ac:dyDescent="0.2">
      <c r="E1" s="168" t="s">
        <v>47</v>
      </c>
      <c r="F1" s="169"/>
      <c r="G1" s="169"/>
      <c r="H1" s="169"/>
      <c r="I1" s="169"/>
      <c r="J1" s="169"/>
      <c r="K1" s="169"/>
      <c r="L1" s="169"/>
      <c r="M1" s="169"/>
      <c r="N1" s="169"/>
      <c r="O1" s="169"/>
      <c r="P1" s="169"/>
      <c r="Q1" s="169"/>
      <c r="R1" s="169"/>
      <c r="S1" s="169"/>
      <c r="T1" s="169"/>
      <c r="U1" s="169"/>
      <c r="V1" s="169"/>
      <c r="W1" s="169"/>
      <c r="X1" s="170"/>
      <c r="Y1" s="16"/>
      <c r="Z1" s="16"/>
      <c r="AA1" s="16"/>
    </row>
    <row r="2" spans="2:30" x14ac:dyDescent="0.2">
      <c r="C2" s="15"/>
      <c r="D2" s="15"/>
      <c r="I2" s="18"/>
      <c r="J2" s="18"/>
      <c r="K2" s="18"/>
      <c r="Q2" s="18"/>
      <c r="R2" s="18"/>
      <c r="S2" s="18"/>
      <c r="T2" s="18"/>
      <c r="U2" s="19"/>
      <c r="V2" s="19"/>
      <c r="W2" s="19"/>
      <c r="X2" s="19"/>
    </row>
    <row r="3" spans="2:30" ht="12.75" customHeight="1" x14ac:dyDescent="0.2">
      <c r="B3" s="20"/>
      <c r="C3" s="21"/>
      <c r="D3" s="20"/>
      <c r="E3" s="171" t="s">
        <v>0</v>
      </c>
      <c r="F3" s="171"/>
      <c r="G3" s="171"/>
      <c r="H3" s="21"/>
      <c r="I3" s="172" t="s">
        <v>57</v>
      </c>
      <c r="J3" s="173"/>
      <c r="K3" s="174"/>
      <c r="L3" s="21"/>
      <c r="M3" s="178" t="s">
        <v>1</v>
      </c>
      <c r="N3" s="179"/>
      <c r="O3" s="180"/>
      <c r="P3" s="21"/>
      <c r="Q3" s="181" t="s">
        <v>45</v>
      </c>
      <c r="R3" s="182"/>
      <c r="S3" s="183"/>
      <c r="T3" s="22"/>
      <c r="U3" s="172" t="s">
        <v>46</v>
      </c>
      <c r="V3" s="173"/>
      <c r="W3" s="173"/>
      <c r="X3" s="174"/>
    </row>
    <row r="4" spans="2:30" ht="12.75" customHeight="1" x14ac:dyDescent="0.2">
      <c r="B4" s="20"/>
      <c r="C4" s="21"/>
      <c r="D4" s="20"/>
      <c r="E4" s="171"/>
      <c r="F4" s="171"/>
      <c r="G4" s="171"/>
      <c r="H4" s="21"/>
      <c r="I4" s="175"/>
      <c r="J4" s="176"/>
      <c r="K4" s="177"/>
      <c r="L4" s="21"/>
      <c r="M4" s="23"/>
      <c r="N4" s="23"/>
      <c r="O4" s="23"/>
      <c r="P4" s="21"/>
      <c r="Q4" s="184"/>
      <c r="R4" s="185"/>
      <c r="S4" s="186"/>
      <c r="T4" s="22"/>
      <c r="U4" s="175"/>
      <c r="V4" s="176"/>
      <c r="W4" s="176"/>
      <c r="X4" s="177"/>
    </row>
    <row r="5" spans="2:30" s="15" customFormat="1" x14ac:dyDescent="0.2">
      <c r="B5" s="24"/>
      <c r="C5" s="25"/>
      <c r="D5" s="24"/>
      <c r="E5" s="24"/>
      <c r="F5" s="24"/>
      <c r="G5" s="24"/>
      <c r="H5" s="25"/>
      <c r="I5" s="26"/>
      <c r="J5" s="26"/>
      <c r="K5" s="26"/>
      <c r="L5" s="25"/>
      <c r="M5" s="25"/>
      <c r="N5" s="25"/>
      <c r="O5" s="25"/>
      <c r="P5" s="25"/>
      <c r="Q5" s="26"/>
      <c r="R5" s="26"/>
      <c r="S5" s="26"/>
      <c r="T5" s="26"/>
      <c r="U5" s="91"/>
      <c r="V5" s="91"/>
      <c r="W5" s="91"/>
      <c r="X5" s="91"/>
      <c r="Y5" s="16"/>
      <c r="Z5" s="16"/>
      <c r="AA5" s="16"/>
    </row>
    <row r="6" spans="2:30" x14ac:dyDescent="0.2">
      <c r="B6" s="204"/>
      <c r="C6" s="199" t="s">
        <v>2</v>
      </c>
      <c r="D6" s="24"/>
      <c r="E6" s="201" t="s">
        <v>3</v>
      </c>
      <c r="F6" s="201" t="s">
        <v>4</v>
      </c>
      <c r="G6" s="201" t="s">
        <v>5</v>
      </c>
      <c r="H6" s="21"/>
      <c r="I6" s="206" t="s">
        <v>3</v>
      </c>
      <c r="J6" s="189" t="s">
        <v>4</v>
      </c>
      <c r="K6" s="110" t="s">
        <v>5</v>
      </c>
      <c r="L6" s="21"/>
      <c r="M6" s="191" t="s">
        <v>3</v>
      </c>
      <c r="N6" s="191" t="s">
        <v>4</v>
      </c>
      <c r="O6" s="191" t="s">
        <v>5</v>
      </c>
      <c r="P6" s="21"/>
      <c r="Q6" s="193" t="s">
        <v>3</v>
      </c>
      <c r="R6" s="193" t="s">
        <v>4</v>
      </c>
      <c r="S6" s="193" t="s">
        <v>5</v>
      </c>
      <c r="T6" s="27"/>
      <c r="U6" s="203" t="s">
        <v>3</v>
      </c>
      <c r="V6" s="203" t="s">
        <v>4</v>
      </c>
      <c r="W6" s="187" t="s">
        <v>5</v>
      </c>
      <c r="X6" s="188" t="s">
        <v>6</v>
      </c>
      <c r="AD6" s="188" t="s">
        <v>6</v>
      </c>
    </row>
    <row r="7" spans="2:30" x14ac:dyDescent="0.2">
      <c r="B7" s="205"/>
      <c r="C7" s="200"/>
      <c r="D7" s="24"/>
      <c r="E7" s="202"/>
      <c r="F7" s="202" t="s">
        <v>7</v>
      </c>
      <c r="G7" s="202" t="s">
        <v>7</v>
      </c>
      <c r="H7" s="21"/>
      <c r="I7" s="207"/>
      <c r="J7" s="190" t="s">
        <v>7</v>
      </c>
      <c r="K7" s="111" t="s">
        <v>7</v>
      </c>
      <c r="L7" s="21"/>
      <c r="M7" s="192"/>
      <c r="N7" s="192" t="s">
        <v>7</v>
      </c>
      <c r="O7" s="192" t="s">
        <v>7</v>
      </c>
      <c r="P7" s="21"/>
      <c r="Q7" s="193"/>
      <c r="R7" s="193" t="s">
        <v>7</v>
      </c>
      <c r="S7" s="193" t="s">
        <v>7</v>
      </c>
      <c r="T7" s="27"/>
      <c r="U7" s="203"/>
      <c r="V7" s="203" t="s">
        <v>7</v>
      </c>
      <c r="W7" s="187" t="s">
        <v>7</v>
      </c>
      <c r="X7" s="188"/>
      <c r="AD7" s="188"/>
    </row>
    <row r="8" spans="2:30" ht="12.75" customHeight="1" x14ac:dyDescent="0.2">
      <c r="B8" s="194" t="s">
        <v>8</v>
      </c>
      <c r="C8" s="28" t="s">
        <v>9</v>
      </c>
      <c r="D8" s="29"/>
      <c r="E8" s="117">
        <v>1</v>
      </c>
      <c r="F8" s="117">
        <v>5</v>
      </c>
      <c r="G8" s="117">
        <v>5</v>
      </c>
      <c r="H8" s="30"/>
      <c r="I8" s="31">
        <v>11.61</v>
      </c>
      <c r="J8" s="31">
        <v>13.88</v>
      </c>
      <c r="K8" s="31">
        <v>16.850000000000001</v>
      </c>
      <c r="L8" s="30"/>
      <c r="M8" s="32"/>
      <c r="N8" s="32"/>
      <c r="O8" s="32"/>
      <c r="P8" s="30"/>
      <c r="Q8" s="14"/>
      <c r="R8" s="14"/>
      <c r="S8" s="14"/>
      <c r="T8" s="33"/>
      <c r="U8" s="34">
        <f>ROUND((E8*Q8),2)</f>
        <v>0</v>
      </c>
      <c r="V8" s="34">
        <f>ROUND((F8*R8),2)</f>
        <v>0</v>
      </c>
      <c r="W8" s="112">
        <f>ROUND((G8*S8),2)</f>
        <v>0</v>
      </c>
      <c r="X8" s="35">
        <f>ROUND((U8+V8+W8),2)</f>
        <v>0</v>
      </c>
      <c r="Y8" s="36" t="str">
        <f>IF(Q8&gt;I8,"ERROR:EL PRECIO OFERTADO ES SUPERIOR AL PRECIO MÁXIMO UNITARIO DE LICITACIÓN","")</f>
        <v/>
      </c>
      <c r="Z8" s="36" t="str">
        <f>IF(R8&gt;J8,"ERROR:EL PRECIO OFERTADO ES SUPERIOR AL PRECIO MÁXIMO UNITARIO DE LICITACIÓN","")</f>
        <v/>
      </c>
      <c r="AA8" s="16" t="str">
        <f>IF(S8&gt;K8,"ERROR:EL PRECIO OFERTADO ES SUPERIOR AL PRECIO MÁXIMO UNITARIO DE LICITACIÓN","")</f>
        <v/>
      </c>
      <c r="AD8" s="35">
        <v>597.66999999999996</v>
      </c>
    </row>
    <row r="9" spans="2:30" x14ac:dyDescent="0.2">
      <c r="B9" s="195"/>
      <c r="C9" s="37" t="s">
        <v>10</v>
      </c>
      <c r="D9" s="29"/>
      <c r="E9" s="117">
        <v>1</v>
      </c>
      <c r="F9" s="117">
        <v>1</v>
      </c>
      <c r="G9" s="117">
        <v>5</v>
      </c>
      <c r="H9" s="30"/>
      <c r="I9" s="31">
        <v>12.12</v>
      </c>
      <c r="J9" s="31">
        <v>14.61</v>
      </c>
      <c r="K9" s="31">
        <v>17.100000000000001</v>
      </c>
      <c r="L9" s="30"/>
      <c r="M9" s="32"/>
      <c r="N9" s="32"/>
      <c r="O9" s="32"/>
      <c r="P9" s="30"/>
      <c r="Q9" s="14"/>
      <c r="R9" s="14"/>
      <c r="S9" s="14"/>
      <c r="T9" s="33"/>
      <c r="U9" s="34">
        <f t="shared" ref="U9:W13" si="0">ROUND((E9*Q9),2)</f>
        <v>0</v>
      </c>
      <c r="V9" s="34">
        <f t="shared" si="0"/>
        <v>0</v>
      </c>
      <c r="W9" s="112">
        <f t="shared" si="0"/>
        <v>0</v>
      </c>
      <c r="X9" s="35">
        <f t="shared" ref="X9:X13" si="1">ROUND((U9+V9+W9),2)</f>
        <v>0</v>
      </c>
      <c r="Y9" s="36" t="str">
        <f t="shared" ref="Y9:AA13" si="2">IF(Q9&gt;I9,"ERROR:EL PRECIO OFERTADO ES SUPERIOR AL PRECIO MÁXIMO UNITARIO DE LICITACIÓN","")</f>
        <v/>
      </c>
      <c r="Z9" s="36" t="str">
        <f t="shared" si="2"/>
        <v/>
      </c>
      <c r="AA9" s="16" t="str">
        <f t="shared" si="2"/>
        <v/>
      </c>
      <c r="AD9" s="35">
        <v>43.83</v>
      </c>
    </row>
    <row r="10" spans="2:30" x14ac:dyDescent="0.2">
      <c r="B10" s="195"/>
      <c r="C10" s="37" t="s">
        <v>11</v>
      </c>
      <c r="D10" s="29"/>
      <c r="E10" s="117">
        <v>1</v>
      </c>
      <c r="F10" s="117">
        <v>1</v>
      </c>
      <c r="G10" s="117">
        <v>1</v>
      </c>
      <c r="H10" s="30"/>
      <c r="I10" s="31">
        <v>13.58</v>
      </c>
      <c r="J10" s="31">
        <v>15.79</v>
      </c>
      <c r="K10" s="31">
        <v>18.309999999999999</v>
      </c>
      <c r="L10" s="30"/>
      <c r="M10" s="32"/>
      <c r="N10" s="32"/>
      <c r="O10" s="32"/>
      <c r="P10" s="30"/>
      <c r="Q10" s="14"/>
      <c r="R10" s="14"/>
      <c r="S10" s="14"/>
      <c r="T10" s="33"/>
      <c r="U10" s="34">
        <f t="shared" si="0"/>
        <v>0</v>
      </c>
      <c r="V10" s="34">
        <f t="shared" si="0"/>
        <v>0</v>
      </c>
      <c r="W10" s="112">
        <f t="shared" si="0"/>
        <v>0</v>
      </c>
      <c r="X10" s="35">
        <f t="shared" si="1"/>
        <v>0</v>
      </c>
      <c r="Y10" s="36" t="str">
        <f t="shared" si="2"/>
        <v/>
      </c>
      <c r="Z10" s="36" t="str">
        <f t="shared" si="2"/>
        <v/>
      </c>
      <c r="AA10" s="16" t="str">
        <f t="shared" si="2"/>
        <v/>
      </c>
      <c r="AD10" s="35">
        <v>663.66</v>
      </c>
    </row>
    <row r="11" spans="2:30" x14ac:dyDescent="0.2">
      <c r="B11" s="195"/>
      <c r="C11" s="37" t="s">
        <v>12</v>
      </c>
      <c r="D11" s="29"/>
      <c r="E11" s="117">
        <v>1</v>
      </c>
      <c r="F11" s="117">
        <v>1</v>
      </c>
      <c r="G11" s="117">
        <v>1</v>
      </c>
      <c r="H11" s="30"/>
      <c r="I11" s="31">
        <v>15.03</v>
      </c>
      <c r="J11" s="31">
        <v>17.45</v>
      </c>
      <c r="K11" s="31">
        <v>22.83</v>
      </c>
      <c r="L11" s="30"/>
      <c r="M11" s="32"/>
      <c r="N11" s="32"/>
      <c r="O11" s="32"/>
      <c r="P11" s="30"/>
      <c r="Q11" s="14"/>
      <c r="R11" s="14"/>
      <c r="S11" s="14"/>
      <c r="T11" s="33"/>
      <c r="U11" s="34">
        <f t="shared" si="0"/>
        <v>0</v>
      </c>
      <c r="V11" s="34">
        <f t="shared" si="0"/>
        <v>0</v>
      </c>
      <c r="W11" s="112">
        <f t="shared" si="0"/>
        <v>0</v>
      </c>
      <c r="X11" s="35">
        <f t="shared" si="1"/>
        <v>0</v>
      </c>
      <c r="Y11" s="36" t="str">
        <f t="shared" si="2"/>
        <v/>
      </c>
      <c r="Z11" s="36" t="str">
        <f t="shared" si="2"/>
        <v/>
      </c>
      <c r="AA11" s="16" t="str">
        <f t="shared" si="2"/>
        <v/>
      </c>
      <c r="AD11" s="35">
        <v>55.31</v>
      </c>
    </row>
    <row r="12" spans="2:30" x14ac:dyDescent="0.2">
      <c r="B12" s="195"/>
      <c r="C12" s="37" t="s">
        <v>13</v>
      </c>
      <c r="D12" s="29"/>
      <c r="E12" s="117">
        <v>1</v>
      </c>
      <c r="F12" s="117">
        <v>1</v>
      </c>
      <c r="G12" s="117">
        <v>1</v>
      </c>
      <c r="H12" s="30"/>
      <c r="I12" s="31">
        <v>18.63</v>
      </c>
      <c r="J12" s="31">
        <v>22.08</v>
      </c>
      <c r="K12" s="31">
        <v>28.39</v>
      </c>
      <c r="L12" s="30"/>
      <c r="M12" s="32"/>
      <c r="N12" s="32"/>
      <c r="O12" s="32"/>
      <c r="P12" s="30"/>
      <c r="Q12" s="14"/>
      <c r="R12" s="14"/>
      <c r="S12" s="14"/>
      <c r="T12" s="33"/>
      <c r="U12" s="34">
        <f t="shared" si="0"/>
        <v>0</v>
      </c>
      <c r="V12" s="34">
        <f t="shared" si="0"/>
        <v>0</v>
      </c>
      <c r="W12" s="112">
        <f t="shared" si="0"/>
        <v>0</v>
      </c>
      <c r="X12" s="35">
        <f t="shared" si="1"/>
        <v>0</v>
      </c>
      <c r="Y12" s="36" t="str">
        <f t="shared" si="2"/>
        <v/>
      </c>
      <c r="Z12" s="36" t="str">
        <f t="shared" si="2"/>
        <v/>
      </c>
      <c r="AA12" s="16" t="str">
        <f t="shared" si="2"/>
        <v/>
      </c>
      <c r="AD12" s="35">
        <v>69.099999999999994</v>
      </c>
    </row>
    <row r="13" spans="2:30" ht="13.5" thickBot="1" x14ac:dyDescent="0.25">
      <c r="B13" s="196"/>
      <c r="C13" s="38" t="s">
        <v>14</v>
      </c>
      <c r="D13" s="29"/>
      <c r="E13" s="117">
        <v>20</v>
      </c>
      <c r="F13" s="117">
        <v>50</v>
      </c>
      <c r="G13" s="117">
        <v>60</v>
      </c>
      <c r="H13" s="30"/>
      <c r="I13" s="31">
        <v>0.86</v>
      </c>
      <c r="J13" s="31">
        <v>1.34</v>
      </c>
      <c r="K13" s="31">
        <v>1.76</v>
      </c>
      <c r="L13" s="30"/>
      <c r="M13" s="32"/>
      <c r="N13" s="32"/>
      <c r="O13" s="32"/>
      <c r="P13" s="30"/>
      <c r="Q13" s="14"/>
      <c r="R13" s="14"/>
      <c r="S13" s="14"/>
      <c r="T13" s="33"/>
      <c r="U13" s="34">
        <f t="shared" si="0"/>
        <v>0</v>
      </c>
      <c r="V13" s="34">
        <f t="shared" si="0"/>
        <v>0</v>
      </c>
      <c r="W13" s="112">
        <f t="shared" si="0"/>
        <v>0</v>
      </c>
      <c r="X13" s="35">
        <f t="shared" si="1"/>
        <v>0</v>
      </c>
      <c r="Y13" s="36" t="str">
        <f t="shared" si="2"/>
        <v/>
      </c>
      <c r="Z13" s="36" t="str">
        <f t="shared" si="2"/>
        <v/>
      </c>
      <c r="AA13" s="16" t="str">
        <f t="shared" si="2"/>
        <v/>
      </c>
      <c r="AD13" s="39">
        <v>882</v>
      </c>
    </row>
    <row r="14" spans="2:30" ht="13.5" thickBot="1" x14ac:dyDescent="0.25">
      <c r="B14" s="40"/>
      <c r="C14" s="90"/>
      <c r="D14" s="29"/>
      <c r="E14" s="29"/>
      <c r="F14" s="29"/>
      <c r="G14" s="29"/>
      <c r="H14" s="30"/>
      <c r="I14" s="41"/>
      <c r="J14" s="41"/>
      <c r="K14" s="41"/>
      <c r="L14" s="30"/>
      <c r="M14" s="42"/>
      <c r="N14" s="42"/>
      <c r="O14" s="42"/>
      <c r="P14" s="30"/>
      <c r="Q14" s="41"/>
      <c r="R14" s="41"/>
      <c r="S14" s="41"/>
      <c r="T14" s="41"/>
      <c r="U14" s="43"/>
      <c r="V14" s="43"/>
      <c r="W14" s="44" t="s">
        <v>15</v>
      </c>
      <c r="X14" s="45">
        <f>SUM(X8:X13)</f>
        <v>0</v>
      </c>
      <c r="Y14" s="36"/>
      <c r="AD14" s="45">
        <v>2311.5700000000002</v>
      </c>
    </row>
    <row r="15" spans="2:30" s="15" customFormat="1" x14ac:dyDescent="0.2">
      <c r="B15" s="24"/>
      <c r="C15" s="46"/>
      <c r="D15" s="29"/>
      <c r="E15" s="29"/>
      <c r="F15" s="29"/>
      <c r="G15" s="29"/>
      <c r="H15" s="25"/>
      <c r="I15" s="41"/>
      <c r="J15" s="41"/>
      <c r="K15" s="41"/>
      <c r="L15" s="25"/>
      <c r="M15" s="42"/>
      <c r="N15" s="42"/>
      <c r="O15" s="42"/>
      <c r="P15" s="25"/>
      <c r="Q15" s="41"/>
      <c r="R15" s="41"/>
      <c r="S15" s="41"/>
      <c r="T15" s="41"/>
      <c r="U15" s="47"/>
      <c r="V15" s="47"/>
      <c r="W15" s="47"/>
      <c r="X15" s="47"/>
      <c r="Y15" s="48"/>
      <c r="Z15" s="16"/>
      <c r="AA15" s="16"/>
      <c r="AD15" s="47"/>
    </row>
    <row r="16" spans="2:30" x14ac:dyDescent="0.2">
      <c r="B16" s="197"/>
      <c r="C16" s="199" t="s">
        <v>16</v>
      </c>
      <c r="D16" s="24"/>
      <c r="E16" s="201" t="s">
        <v>3</v>
      </c>
      <c r="F16" s="201" t="s">
        <v>4</v>
      </c>
      <c r="G16" s="201" t="s">
        <v>5</v>
      </c>
      <c r="H16" s="25"/>
      <c r="I16" s="189" t="s">
        <v>3</v>
      </c>
      <c r="J16" s="189" t="s">
        <v>4</v>
      </c>
      <c r="K16" s="189" t="s">
        <v>5</v>
      </c>
      <c r="L16" s="25"/>
      <c r="M16" s="209" t="s">
        <v>3</v>
      </c>
      <c r="N16" s="209" t="s">
        <v>4</v>
      </c>
      <c r="O16" s="209" t="s">
        <v>5</v>
      </c>
      <c r="P16" s="25"/>
      <c r="Q16" s="208" t="s">
        <v>3</v>
      </c>
      <c r="R16" s="208" t="s">
        <v>4</v>
      </c>
      <c r="S16" s="208" t="s">
        <v>5</v>
      </c>
      <c r="T16" s="49"/>
      <c r="U16" s="203" t="s">
        <v>3</v>
      </c>
      <c r="V16" s="203" t="s">
        <v>4</v>
      </c>
      <c r="W16" s="187" t="s">
        <v>5</v>
      </c>
      <c r="X16" s="188" t="s">
        <v>6</v>
      </c>
      <c r="AD16" s="188" t="s">
        <v>6</v>
      </c>
    </row>
    <row r="17" spans="2:30" x14ac:dyDescent="0.2">
      <c r="B17" s="198"/>
      <c r="C17" s="200"/>
      <c r="D17" s="24"/>
      <c r="E17" s="202"/>
      <c r="F17" s="202" t="s">
        <v>7</v>
      </c>
      <c r="G17" s="202" t="s">
        <v>7</v>
      </c>
      <c r="H17" s="25"/>
      <c r="I17" s="190"/>
      <c r="J17" s="190" t="s">
        <v>7</v>
      </c>
      <c r="K17" s="190" t="s">
        <v>7</v>
      </c>
      <c r="L17" s="25"/>
      <c r="M17" s="210"/>
      <c r="N17" s="210" t="s">
        <v>7</v>
      </c>
      <c r="O17" s="210" t="s">
        <v>7</v>
      </c>
      <c r="P17" s="25"/>
      <c r="Q17" s="208"/>
      <c r="R17" s="208" t="s">
        <v>7</v>
      </c>
      <c r="S17" s="208" t="s">
        <v>7</v>
      </c>
      <c r="T17" s="49"/>
      <c r="U17" s="203"/>
      <c r="V17" s="203" t="s">
        <v>7</v>
      </c>
      <c r="W17" s="187" t="s">
        <v>7</v>
      </c>
      <c r="X17" s="188"/>
      <c r="AD17" s="188"/>
    </row>
    <row r="18" spans="2:30" ht="12.75" customHeight="1" x14ac:dyDescent="0.2">
      <c r="B18" s="194" t="s">
        <v>58</v>
      </c>
      <c r="C18" s="28" t="s">
        <v>9</v>
      </c>
      <c r="D18" s="29"/>
      <c r="E18" s="117">
        <v>10</v>
      </c>
      <c r="F18" s="117">
        <v>20</v>
      </c>
      <c r="G18" s="117">
        <v>30</v>
      </c>
      <c r="H18" s="24"/>
      <c r="I18" s="31">
        <v>9.02</v>
      </c>
      <c r="J18" s="31">
        <v>10.99</v>
      </c>
      <c r="K18" s="31">
        <v>12.12</v>
      </c>
      <c r="L18" s="24"/>
      <c r="M18" s="1"/>
      <c r="N18" s="1"/>
      <c r="O18" s="1"/>
      <c r="P18" s="24"/>
      <c r="Q18" s="14"/>
      <c r="R18" s="14"/>
      <c r="S18" s="14"/>
      <c r="T18" s="33"/>
      <c r="U18" s="34">
        <f t="shared" ref="U18:W23" si="3">ROUND((E18*Q18),2)</f>
        <v>0</v>
      </c>
      <c r="V18" s="34">
        <f t="shared" si="3"/>
        <v>0</v>
      </c>
      <c r="W18" s="112">
        <f t="shared" si="3"/>
        <v>0</v>
      </c>
      <c r="X18" s="2">
        <f t="shared" ref="X18:X23" si="4">ROUND((U18+V18+W18),2)</f>
        <v>0</v>
      </c>
      <c r="Y18" s="3" t="str">
        <f>IF(Q18&gt;I18,"ERROR:EL PRECIO OFERTADO ES SUPERIOR AL PRECIO MÁXIMO UNITARIO DE LICITACIÓN","")</f>
        <v/>
      </c>
      <c r="Z18" s="16" t="str">
        <f>IF(R18&gt;J18,"ERROR:EL PRECIO OFERTADO ES SUPERIOR AL PRECIO MÁXIMO UNITARIO DE LICITACIÓN","")</f>
        <v/>
      </c>
      <c r="AA18" s="16" t="str">
        <f t="shared" ref="AA18:AA23" si="5">IF(S18&gt;K18,"ERROR:EL PRECIO OFERTADO ES SUPERIOR AL PRECIO MÁXIMO UNITARIO DE LICITACIÓN","")</f>
        <v/>
      </c>
      <c r="AD18" s="2">
        <v>2790.25</v>
      </c>
    </row>
    <row r="19" spans="2:30" x14ac:dyDescent="0.2">
      <c r="B19" s="195"/>
      <c r="C19" s="37" t="s">
        <v>10</v>
      </c>
      <c r="D19" s="29"/>
      <c r="E19" s="117">
        <v>15</v>
      </c>
      <c r="F19" s="117">
        <v>15</v>
      </c>
      <c r="G19" s="117">
        <v>25</v>
      </c>
      <c r="H19" s="24"/>
      <c r="I19" s="31">
        <v>9.75</v>
      </c>
      <c r="J19" s="31">
        <v>11.22</v>
      </c>
      <c r="K19" s="31">
        <v>12.98</v>
      </c>
      <c r="L19" s="24"/>
      <c r="M19" s="1"/>
      <c r="N19" s="1"/>
      <c r="O19" s="1"/>
      <c r="P19" s="24"/>
      <c r="Q19" s="14"/>
      <c r="R19" s="14"/>
      <c r="S19" s="14"/>
      <c r="T19" s="33"/>
      <c r="U19" s="34">
        <f t="shared" si="3"/>
        <v>0</v>
      </c>
      <c r="V19" s="34">
        <f t="shared" si="3"/>
        <v>0</v>
      </c>
      <c r="W19" s="112">
        <f t="shared" si="3"/>
        <v>0</v>
      </c>
      <c r="X19" s="2">
        <f t="shared" si="4"/>
        <v>0</v>
      </c>
      <c r="Y19" s="3" t="str">
        <f t="shared" ref="Y19:Z23" si="6">IF(Q19&gt;I19,"ERROR:EL PRECIO OFERTADO ES SUPERIOR AL PRECIO MÁXIMO UNITARIO DE LICITACIÓN","")</f>
        <v/>
      </c>
      <c r="Z19" s="16" t="str">
        <f t="shared" si="6"/>
        <v/>
      </c>
      <c r="AA19" s="16" t="str">
        <f t="shared" si="5"/>
        <v/>
      </c>
      <c r="AD19" s="2">
        <v>776.2</v>
      </c>
    </row>
    <row r="20" spans="2:30" x14ac:dyDescent="0.2">
      <c r="B20" s="195"/>
      <c r="C20" s="37" t="s">
        <v>11</v>
      </c>
      <c r="D20" s="29"/>
      <c r="E20" s="117">
        <v>5</v>
      </c>
      <c r="F20" s="117">
        <v>5</v>
      </c>
      <c r="G20" s="117">
        <v>10</v>
      </c>
      <c r="H20" s="24"/>
      <c r="I20" s="31">
        <v>10.54</v>
      </c>
      <c r="J20" s="31">
        <v>11.47</v>
      </c>
      <c r="K20" s="31">
        <v>14.19</v>
      </c>
      <c r="L20" s="24"/>
      <c r="M20" s="1"/>
      <c r="N20" s="1"/>
      <c r="O20" s="1"/>
      <c r="P20" s="24"/>
      <c r="Q20" s="14"/>
      <c r="R20" s="14"/>
      <c r="S20" s="14"/>
      <c r="T20" s="33"/>
      <c r="U20" s="34">
        <f t="shared" si="3"/>
        <v>0</v>
      </c>
      <c r="V20" s="34">
        <f t="shared" si="3"/>
        <v>0</v>
      </c>
      <c r="W20" s="112">
        <f t="shared" si="3"/>
        <v>0</v>
      </c>
      <c r="X20" s="2">
        <f t="shared" si="4"/>
        <v>0</v>
      </c>
      <c r="Y20" s="3" t="str">
        <f t="shared" si="6"/>
        <v/>
      </c>
      <c r="Z20" s="16" t="str">
        <f t="shared" si="6"/>
        <v/>
      </c>
      <c r="AA20" s="16" t="str">
        <f t="shared" si="5"/>
        <v/>
      </c>
      <c r="AD20" s="2">
        <v>2547.85</v>
      </c>
    </row>
    <row r="21" spans="2:30" x14ac:dyDescent="0.2">
      <c r="B21" s="195"/>
      <c r="C21" s="37" t="s">
        <v>12</v>
      </c>
      <c r="D21" s="29"/>
      <c r="E21" s="117">
        <v>5</v>
      </c>
      <c r="F21" s="117">
        <v>5</v>
      </c>
      <c r="G21" s="117">
        <v>10</v>
      </c>
      <c r="H21" s="24"/>
      <c r="I21" s="31">
        <v>11.12</v>
      </c>
      <c r="J21" s="31">
        <v>12.4</v>
      </c>
      <c r="K21" s="31">
        <v>16.170000000000002</v>
      </c>
      <c r="L21" s="24"/>
      <c r="M21" s="1"/>
      <c r="N21" s="1"/>
      <c r="O21" s="1"/>
      <c r="P21" s="24"/>
      <c r="Q21" s="14"/>
      <c r="R21" s="14"/>
      <c r="S21" s="14"/>
      <c r="T21" s="33"/>
      <c r="U21" s="34">
        <f t="shared" si="3"/>
        <v>0</v>
      </c>
      <c r="V21" s="34">
        <f t="shared" si="3"/>
        <v>0</v>
      </c>
      <c r="W21" s="112">
        <f t="shared" si="3"/>
        <v>0</v>
      </c>
      <c r="X21" s="2">
        <f t="shared" si="4"/>
        <v>0</v>
      </c>
      <c r="Y21" s="3" t="str">
        <f t="shared" si="6"/>
        <v/>
      </c>
      <c r="Z21" s="16" t="str">
        <f t="shared" si="6"/>
        <v/>
      </c>
      <c r="AA21" s="16" t="str">
        <f t="shared" si="5"/>
        <v/>
      </c>
      <c r="AD21" s="2">
        <v>720.3</v>
      </c>
    </row>
    <row r="22" spans="2:30" x14ac:dyDescent="0.2">
      <c r="B22" s="195"/>
      <c r="C22" s="37" t="s">
        <v>13</v>
      </c>
      <c r="D22" s="29"/>
      <c r="E22" s="117">
        <v>5</v>
      </c>
      <c r="F22" s="117">
        <v>5</v>
      </c>
      <c r="G22" s="117">
        <v>10</v>
      </c>
      <c r="H22" s="24"/>
      <c r="I22" s="31">
        <v>13.55</v>
      </c>
      <c r="J22" s="31">
        <v>16.97</v>
      </c>
      <c r="K22" s="31">
        <v>22.54</v>
      </c>
      <c r="L22" s="24"/>
      <c r="M22" s="1"/>
      <c r="N22" s="1"/>
      <c r="O22" s="1"/>
      <c r="P22" s="24"/>
      <c r="Q22" s="14"/>
      <c r="R22" s="14"/>
      <c r="S22" s="14"/>
      <c r="T22" s="33"/>
      <c r="U22" s="34">
        <f t="shared" si="3"/>
        <v>0</v>
      </c>
      <c r="V22" s="34">
        <f t="shared" si="3"/>
        <v>0</v>
      </c>
      <c r="W22" s="112">
        <f t="shared" si="3"/>
        <v>0</v>
      </c>
      <c r="X22" s="2">
        <f t="shared" si="4"/>
        <v>0</v>
      </c>
      <c r="Y22" s="3" t="str">
        <f t="shared" si="6"/>
        <v/>
      </c>
      <c r="Z22" s="16" t="str">
        <f t="shared" si="6"/>
        <v/>
      </c>
      <c r="AA22" s="16" t="str">
        <f t="shared" si="5"/>
        <v/>
      </c>
      <c r="AD22" s="2">
        <v>981.4</v>
      </c>
    </row>
    <row r="23" spans="2:30" ht="16.5" customHeight="1" thickBot="1" x14ac:dyDescent="0.25">
      <c r="B23" s="196"/>
      <c r="C23" s="38" t="s">
        <v>14</v>
      </c>
      <c r="D23" s="29"/>
      <c r="E23" s="117">
        <v>50</v>
      </c>
      <c r="F23" s="117">
        <v>50</v>
      </c>
      <c r="G23" s="117">
        <v>500</v>
      </c>
      <c r="H23" s="24"/>
      <c r="I23" s="31">
        <v>0.7</v>
      </c>
      <c r="J23" s="31">
        <v>1.1100000000000001</v>
      </c>
      <c r="K23" s="31">
        <v>1.4</v>
      </c>
      <c r="L23" s="24"/>
      <c r="M23" s="1"/>
      <c r="N23" s="1"/>
      <c r="O23" s="1"/>
      <c r="P23" s="24"/>
      <c r="Q23" s="14"/>
      <c r="R23" s="14"/>
      <c r="S23" s="14"/>
      <c r="T23" s="33"/>
      <c r="U23" s="34">
        <f t="shared" si="3"/>
        <v>0</v>
      </c>
      <c r="V23" s="34">
        <f t="shared" si="3"/>
        <v>0</v>
      </c>
      <c r="W23" s="112">
        <f t="shared" si="3"/>
        <v>0</v>
      </c>
      <c r="X23" s="2">
        <f t="shared" si="4"/>
        <v>0</v>
      </c>
      <c r="Y23" s="3" t="str">
        <f t="shared" si="6"/>
        <v/>
      </c>
      <c r="Z23" s="16" t="str">
        <f t="shared" si="6"/>
        <v/>
      </c>
      <c r="AA23" s="16" t="str">
        <f t="shared" si="5"/>
        <v/>
      </c>
      <c r="AD23" s="11">
        <v>6915</v>
      </c>
    </row>
    <row r="24" spans="2:30" ht="13.5" thickBot="1" x14ac:dyDescent="0.25">
      <c r="B24" s="40"/>
      <c r="C24" s="90"/>
      <c r="D24" s="29"/>
      <c r="E24" s="29"/>
      <c r="F24" s="29"/>
      <c r="G24" s="29"/>
      <c r="H24" s="24"/>
      <c r="I24" s="4"/>
      <c r="J24" s="4"/>
      <c r="K24" s="4"/>
      <c r="L24" s="24"/>
      <c r="M24" s="5"/>
      <c r="N24" s="5"/>
      <c r="O24" s="5"/>
      <c r="P24" s="24"/>
      <c r="Q24" s="4"/>
      <c r="R24" s="4"/>
      <c r="S24" s="4"/>
      <c r="T24" s="4"/>
      <c r="U24" s="6"/>
      <c r="V24" s="6"/>
      <c r="W24" s="44" t="s">
        <v>17</v>
      </c>
      <c r="X24" s="12">
        <f>SUM(X18:X23)</f>
        <v>0</v>
      </c>
      <c r="Y24" s="36"/>
      <c r="AD24" s="12">
        <v>14731</v>
      </c>
    </row>
    <row r="25" spans="2:30" s="15" customFormat="1" x14ac:dyDescent="0.2">
      <c r="B25" s="24"/>
      <c r="C25" s="46"/>
      <c r="D25" s="29"/>
      <c r="E25" s="29"/>
      <c r="F25" s="29"/>
      <c r="G25" s="29"/>
      <c r="H25" s="25"/>
      <c r="I25" s="41"/>
      <c r="J25" s="41"/>
      <c r="K25" s="41"/>
      <c r="L25" s="25"/>
      <c r="M25" s="42"/>
      <c r="N25" s="42"/>
      <c r="O25" s="42"/>
      <c r="P25" s="25"/>
      <c r="Q25" s="41"/>
      <c r="R25" s="41"/>
      <c r="S25" s="41"/>
      <c r="T25" s="41"/>
      <c r="U25" s="47"/>
      <c r="V25" s="47"/>
      <c r="W25" s="47"/>
      <c r="X25" s="47"/>
      <c r="Y25" s="48"/>
      <c r="Z25" s="16"/>
      <c r="AA25" s="16"/>
      <c r="AD25" s="47"/>
    </row>
    <row r="26" spans="2:30" x14ac:dyDescent="0.2">
      <c r="B26" s="204"/>
      <c r="C26" s="199" t="s">
        <v>18</v>
      </c>
      <c r="D26" s="24"/>
      <c r="E26" s="201" t="s">
        <v>3</v>
      </c>
      <c r="F26" s="201" t="s">
        <v>4</v>
      </c>
      <c r="G26" s="201" t="s">
        <v>5</v>
      </c>
      <c r="H26" s="25"/>
      <c r="I26" s="189" t="s">
        <v>3</v>
      </c>
      <c r="J26" s="189" t="s">
        <v>4</v>
      </c>
      <c r="K26" s="189" t="s">
        <v>5</v>
      </c>
      <c r="L26" s="21"/>
      <c r="M26" s="211" t="s">
        <v>3</v>
      </c>
      <c r="N26" s="211" t="s">
        <v>4</v>
      </c>
      <c r="O26" s="211" t="s">
        <v>5</v>
      </c>
      <c r="P26" s="21"/>
      <c r="Q26" s="208" t="s">
        <v>3</v>
      </c>
      <c r="R26" s="208" t="s">
        <v>4</v>
      </c>
      <c r="S26" s="208" t="s">
        <v>5</v>
      </c>
      <c r="T26" s="49"/>
      <c r="U26" s="203" t="s">
        <v>3</v>
      </c>
      <c r="V26" s="203" t="s">
        <v>4</v>
      </c>
      <c r="W26" s="187" t="s">
        <v>5</v>
      </c>
      <c r="X26" s="188" t="s">
        <v>6</v>
      </c>
      <c r="AD26" s="188" t="s">
        <v>6</v>
      </c>
    </row>
    <row r="27" spans="2:30" x14ac:dyDescent="0.2">
      <c r="B27" s="205"/>
      <c r="C27" s="200"/>
      <c r="D27" s="24"/>
      <c r="E27" s="202"/>
      <c r="F27" s="202" t="s">
        <v>7</v>
      </c>
      <c r="G27" s="202" t="s">
        <v>7</v>
      </c>
      <c r="H27" s="25"/>
      <c r="I27" s="190"/>
      <c r="J27" s="190" t="s">
        <v>7</v>
      </c>
      <c r="K27" s="190" t="s">
        <v>7</v>
      </c>
      <c r="L27" s="21"/>
      <c r="M27" s="212"/>
      <c r="N27" s="212" t="s">
        <v>7</v>
      </c>
      <c r="O27" s="212" t="s">
        <v>7</v>
      </c>
      <c r="P27" s="21"/>
      <c r="Q27" s="208"/>
      <c r="R27" s="208" t="s">
        <v>7</v>
      </c>
      <c r="S27" s="208" t="s">
        <v>7</v>
      </c>
      <c r="T27" s="49"/>
      <c r="U27" s="203"/>
      <c r="V27" s="203" t="s">
        <v>7</v>
      </c>
      <c r="W27" s="187" t="s">
        <v>7</v>
      </c>
      <c r="X27" s="188"/>
      <c r="AD27" s="188"/>
    </row>
    <row r="28" spans="2:30" x14ac:dyDescent="0.2">
      <c r="B28" s="228" t="s">
        <v>59</v>
      </c>
      <c r="C28" s="28" t="s">
        <v>9</v>
      </c>
      <c r="D28" s="29"/>
      <c r="E28" s="117">
        <v>5</v>
      </c>
      <c r="F28" s="117">
        <v>5</v>
      </c>
      <c r="G28" s="117">
        <v>5</v>
      </c>
      <c r="H28" s="24"/>
      <c r="I28" s="31">
        <v>6.26</v>
      </c>
      <c r="J28" s="31">
        <v>7.06</v>
      </c>
      <c r="K28" s="31">
        <v>8.4499999999999993</v>
      </c>
      <c r="L28" s="50"/>
      <c r="M28" s="1"/>
      <c r="N28" s="1"/>
      <c r="O28" s="1"/>
      <c r="P28" s="50"/>
      <c r="Q28" s="14"/>
      <c r="R28" s="14"/>
      <c r="S28" s="14"/>
      <c r="T28" s="33"/>
      <c r="U28" s="34">
        <f t="shared" ref="U28:W33" si="7">ROUND((E28*Q28),2)</f>
        <v>0</v>
      </c>
      <c r="V28" s="34">
        <f t="shared" si="7"/>
        <v>0</v>
      </c>
      <c r="W28" s="112">
        <f t="shared" si="7"/>
        <v>0</v>
      </c>
      <c r="X28" s="2">
        <f t="shared" ref="X28:X33" si="8">ROUND((U28+V28+W28),2)</f>
        <v>0</v>
      </c>
      <c r="Y28" s="3" t="str">
        <f>IF(Q28&gt;I28,"ERROR:EL PRECIO OFERTADO ES SUPERIOR AL PRECIO MÁXIMO UNITARIO DE LICITACIÓN","")</f>
        <v/>
      </c>
      <c r="Z28" s="16" t="str">
        <f>IF(R28&gt;J28,"ERROR:EL PRECIO OFERTADO ES SUPERIOR AL PRECIO MÁXIMO UNITARIO DE LICITACIÓN","")</f>
        <v/>
      </c>
      <c r="AA28" s="16" t="str">
        <f t="shared" ref="AA28:AA33" si="9">IF(S28&gt;K28,"ERROR:EL PRECIO OFERTADO ES SUPERIOR AL PRECIO MÁXIMO UNITARIO DE LICITACIÓN","")</f>
        <v/>
      </c>
      <c r="AD28" s="2">
        <v>108.85</v>
      </c>
    </row>
    <row r="29" spans="2:30" x14ac:dyDescent="0.2">
      <c r="B29" s="229"/>
      <c r="C29" s="37" t="s">
        <v>10</v>
      </c>
      <c r="D29" s="29"/>
      <c r="E29" s="117">
        <v>1</v>
      </c>
      <c r="F29" s="117">
        <v>1</v>
      </c>
      <c r="G29" s="117">
        <v>5</v>
      </c>
      <c r="H29" s="24"/>
      <c r="I29" s="31">
        <v>6.45</v>
      </c>
      <c r="J29" s="31">
        <v>7.38</v>
      </c>
      <c r="K29" s="31">
        <v>8.85</v>
      </c>
      <c r="L29" s="50"/>
      <c r="M29" s="1"/>
      <c r="N29" s="1"/>
      <c r="O29" s="1"/>
      <c r="P29" s="50"/>
      <c r="Q29" s="14"/>
      <c r="R29" s="14"/>
      <c r="S29" s="14"/>
      <c r="T29" s="33"/>
      <c r="U29" s="34">
        <f t="shared" si="7"/>
        <v>0</v>
      </c>
      <c r="V29" s="34">
        <f t="shared" si="7"/>
        <v>0</v>
      </c>
      <c r="W29" s="112">
        <f t="shared" si="7"/>
        <v>0</v>
      </c>
      <c r="X29" s="2">
        <f t="shared" si="8"/>
        <v>0</v>
      </c>
      <c r="Y29" s="3" t="str">
        <f t="shared" ref="Y29:Z33" si="10">IF(Q29&gt;I29,"ERROR:EL PRECIO OFERTADO ES SUPERIOR AL PRECIO MÁXIMO UNITARIO DE LICITACIÓN","")</f>
        <v/>
      </c>
      <c r="Z29" s="16" t="str">
        <f t="shared" si="10"/>
        <v/>
      </c>
      <c r="AA29" s="16" t="str">
        <f t="shared" si="9"/>
        <v/>
      </c>
      <c r="AD29" s="2">
        <v>113.4</v>
      </c>
    </row>
    <row r="30" spans="2:30" x14ac:dyDescent="0.2">
      <c r="B30" s="229"/>
      <c r="C30" s="37" t="s">
        <v>11</v>
      </c>
      <c r="D30" s="29"/>
      <c r="E30" s="117">
        <v>1</v>
      </c>
      <c r="F30" s="117">
        <v>1</v>
      </c>
      <c r="G30" s="117">
        <v>1</v>
      </c>
      <c r="H30" s="24"/>
      <c r="I30" s="31">
        <v>6.71</v>
      </c>
      <c r="J30" s="31">
        <v>8.0299999999999994</v>
      </c>
      <c r="K30" s="31">
        <v>9.7100000000000009</v>
      </c>
      <c r="L30" s="50"/>
      <c r="M30" s="1"/>
      <c r="N30" s="1"/>
      <c r="O30" s="1"/>
      <c r="P30" s="50"/>
      <c r="Q30" s="14"/>
      <c r="R30" s="14"/>
      <c r="S30" s="14"/>
      <c r="T30" s="33"/>
      <c r="U30" s="34">
        <f t="shared" si="7"/>
        <v>0</v>
      </c>
      <c r="V30" s="34">
        <f t="shared" si="7"/>
        <v>0</v>
      </c>
      <c r="W30" s="112">
        <f t="shared" si="7"/>
        <v>0</v>
      </c>
      <c r="X30" s="2">
        <f t="shared" si="8"/>
        <v>0</v>
      </c>
      <c r="Y30" s="3" t="str">
        <f t="shared" si="10"/>
        <v/>
      </c>
      <c r="Z30" s="16" t="str">
        <f t="shared" si="10"/>
        <v/>
      </c>
      <c r="AA30" s="16" t="str">
        <f t="shared" si="9"/>
        <v/>
      </c>
      <c r="AD30" s="2">
        <v>122.25</v>
      </c>
    </row>
    <row r="31" spans="2:30" x14ac:dyDescent="0.2">
      <c r="B31" s="229"/>
      <c r="C31" s="37" t="s">
        <v>12</v>
      </c>
      <c r="D31" s="29"/>
      <c r="E31" s="117">
        <v>1</v>
      </c>
      <c r="F31" s="117">
        <v>1</v>
      </c>
      <c r="G31" s="117">
        <v>1</v>
      </c>
      <c r="H31" s="24"/>
      <c r="I31" s="31">
        <v>7.34</v>
      </c>
      <c r="J31" s="31">
        <v>9.11</v>
      </c>
      <c r="K31" s="31">
        <v>11.15</v>
      </c>
      <c r="L31" s="50"/>
      <c r="M31" s="1"/>
      <c r="N31" s="1"/>
      <c r="O31" s="1"/>
      <c r="P31" s="50"/>
      <c r="Q31" s="14"/>
      <c r="R31" s="14"/>
      <c r="S31" s="14"/>
      <c r="T31" s="33"/>
      <c r="U31" s="34">
        <f t="shared" si="7"/>
        <v>0</v>
      </c>
      <c r="V31" s="34">
        <f t="shared" si="7"/>
        <v>0</v>
      </c>
      <c r="W31" s="112">
        <f t="shared" si="7"/>
        <v>0</v>
      </c>
      <c r="X31" s="2">
        <f t="shared" si="8"/>
        <v>0</v>
      </c>
      <c r="Y31" s="3" t="str">
        <f t="shared" si="10"/>
        <v/>
      </c>
      <c r="Z31" s="16" t="str">
        <f t="shared" si="10"/>
        <v/>
      </c>
      <c r="AA31" s="16" t="str">
        <f t="shared" si="9"/>
        <v/>
      </c>
      <c r="AD31" s="2">
        <v>27.6</v>
      </c>
    </row>
    <row r="32" spans="2:30" x14ac:dyDescent="0.2">
      <c r="B32" s="229"/>
      <c r="C32" s="37" t="s">
        <v>13</v>
      </c>
      <c r="D32" s="29"/>
      <c r="E32" s="117">
        <v>1</v>
      </c>
      <c r="F32" s="117">
        <v>1</v>
      </c>
      <c r="G32" s="117">
        <v>1</v>
      </c>
      <c r="H32" s="24"/>
      <c r="I32" s="31">
        <v>8.41</v>
      </c>
      <c r="J32" s="31">
        <v>12.19</v>
      </c>
      <c r="K32" s="31">
        <v>14.38</v>
      </c>
      <c r="L32" s="50"/>
      <c r="M32" s="1"/>
      <c r="N32" s="1"/>
      <c r="O32" s="1"/>
      <c r="P32" s="50"/>
      <c r="Q32" s="14"/>
      <c r="R32" s="14"/>
      <c r="S32" s="14"/>
      <c r="T32" s="33"/>
      <c r="U32" s="34">
        <f t="shared" si="7"/>
        <v>0</v>
      </c>
      <c r="V32" s="34">
        <f t="shared" si="7"/>
        <v>0</v>
      </c>
      <c r="W32" s="112">
        <f t="shared" si="7"/>
        <v>0</v>
      </c>
      <c r="X32" s="2">
        <f t="shared" si="8"/>
        <v>0</v>
      </c>
      <c r="Y32" s="3" t="str">
        <f t="shared" si="10"/>
        <v/>
      </c>
      <c r="Z32" s="16" t="str">
        <f t="shared" si="10"/>
        <v/>
      </c>
      <c r="AA32" s="16" t="str">
        <f t="shared" si="9"/>
        <v/>
      </c>
      <c r="AD32" s="2">
        <v>34.979999999999997</v>
      </c>
    </row>
    <row r="33" spans="2:30" ht="13.5" thickBot="1" x14ac:dyDescent="0.25">
      <c r="B33" s="230"/>
      <c r="C33" s="160" t="s">
        <v>14</v>
      </c>
      <c r="D33" s="29"/>
      <c r="E33" s="117">
        <v>40</v>
      </c>
      <c r="F33" s="117">
        <v>40</v>
      </c>
      <c r="G33" s="117">
        <v>40</v>
      </c>
      <c r="H33" s="24"/>
      <c r="I33" s="31">
        <v>0.48</v>
      </c>
      <c r="J33" s="31">
        <v>0.71</v>
      </c>
      <c r="K33" s="31">
        <v>0.86</v>
      </c>
      <c r="L33" s="50"/>
      <c r="M33" s="1"/>
      <c r="N33" s="1"/>
      <c r="O33" s="1"/>
      <c r="P33" s="50"/>
      <c r="Q33" s="14"/>
      <c r="R33" s="14"/>
      <c r="S33" s="14"/>
      <c r="T33" s="33"/>
      <c r="U33" s="34">
        <f t="shared" si="7"/>
        <v>0</v>
      </c>
      <c r="V33" s="34">
        <f t="shared" si="7"/>
        <v>0</v>
      </c>
      <c r="W33" s="112">
        <f t="shared" si="7"/>
        <v>0</v>
      </c>
      <c r="X33" s="2">
        <f t="shared" si="8"/>
        <v>0</v>
      </c>
      <c r="Y33" s="3" t="str">
        <f t="shared" si="10"/>
        <v/>
      </c>
      <c r="Z33" s="16" t="str">
        <f t="shared" si="10"/>
        <v/>
      </c>
      <c r="AA33" s="16" t="str">
        <f t="shared" si="9"/>
        <v/>
      </c>
      <c r="AD33" s="11">
        <v>429</v>
      </c>
    </row>
    <row r="34" spans="2:30" ht="13.5" thickBot="1" x14ac:dyDescent="0.25">
      <c r="B34" s="161"/>
      <c r="C34" s="90"/>
      <c r="D34" s="29"/>
      <c r="E34" s="29"/>
      <c r="F34" s="29"/>
      <c r="G34" s="29"/>
      <c r="H34" s="24"/>
      <c r="I34" s="4"/>
      <c r="J34" s="4"/>
      <c r="K34" s="4"/>
      <c r="L34" s="50"/>
      <c r="M34" s="5"/>
      <c r="N34" s="5"/>
      <c r="O34" s="5"/>
      <c r="P34" s="50"/>
      <c r="Q34" s="4"/>
      <c r="R34" s="4"/>
      <c r="S34" s="4"/>
      <c r="T34" s="4"/>
      <c r="U34" s="6"/>
      <c r="V34" s="6"/>
      <c r="W34" s="44" t="s">
        <v>19</v>
      </c>
      <c r="X34" s="12">
        <f>SUM(X28:X33)</f>
        <v>0</v>
      </c>
      <c r="Y34" s="36"/>
      <c r="AD34" s="12">
        <v>836.08</v>
      </c>
    </row>
    <row r="35" spans="2:30" x14ac:dyDescent="0.2">
      <c r="B35" s="162"/>
      <c r="C35" s="46"/>
      <c r="D35" s="29"/>
      <c r="E35" s="29"/>
      <c r="F35" s="29"/>
      <c r="G35" s="29"/>
      <c r="H35" s="25"/>
      <c r="I35" s="41"/>
      <c r="J35" s="41"/>
      <c r="K35" s="41"/>
      <c r="L35" s="25"/>
      <c r="M35" s="42"/>
      <c r="N35" s="42"/>
      <c r="O35" s="42"/>
      <c r="P35" s="25"/>
      <c r="Q35" s="41"/>
      <c r="R35" s="41"/>
      <c r="S35" s="41"/>
      <c r="T35" s="41"/>
      <c r="U35" s="47"/>
      <c r="V35" s="47"/>
      <c r="W35" s="47"/>
      <c r="X35" s="47"/>
      <c r="Y35" s="48"/>
      <c r="AD35" s="47"/>
    </row>
    <row r="36" spans="2:30" x14ac:dyDescent="0.2">
      <c r="B36" s="163"/>
      <c r="C36" s="51"/>
      <c r="D36" s="29"/>
      <c r="E36" s="29"/>
      <c r="F36" s="29"/>
      <c r="G36" s="29"/>
      <c r="H36" s="24"/>
      <c r="I36" s="41"/>
      <c r="J36" s="41"/>
      <c r="K36" s="41"/>
      <c r="L36" s="24"/>
      <c r="M36" s="42"/>
      <c r="N36" s="42"/>
      <c r="O36" s="42"/>
      <c r="P36" s="24"/>
      <c r="Q36" s="41"/>
      <c r="R36" s="41"/>
      <c r="S36" s="41"/>
      <c r="T36" s="41"/>
      <c r="U36" s="47"/>
      <c r="V36" s="47"/>
      <c r="W36" s="47"/>
      <c r="X36" s="47"/>
      <c r="Y36" s="48"/>
      <c r="AD36" s="47"/>
    </row>
    <row r="37" spans="2:30" ht="12.75" customHeight="1" x14ac:dyDescent="0.2">
      <c r="B37" s="164"/>
      <c r="C37" s="239" t="s">
        <v>64</v>
      </c>
      <c r="D37" s="29"/>
      <c r="E37" s="215" t="s">
        <v>26</v>
      </c>
      <c r="F37" s="52"/>
      <c r="G37" s="29"/>
      <c r="H37" s="25"/>
      <c r="I37" s="218" t="s">
        <v>26</v>
      </c>
      <c r="J37" s="53"/>
      <c r="K37" s="54"/>
      <c r="L37" s="21"/>
      <c r="M37" s="220" t="s">
        <v>26</v>
      </c>
      <c r="N37" s="55"/>
      <c r="O37" s="56"/>
      <c r="P37" s="21"/>
      <c r="Q37" s="222" t="s">
        <v>26</v>
      </c>
      <c r="R37" s="53"/>
      <c r="S37" s="54"/>
      <c r="T37" s="54"/>
      <c r="U37" s="224" t="s">
        <v>26</v>
      </c>
      <c r="V37" s="57"/>
      <c r="W37" s="47"/>
      <c r="X37" s="188" t="s">
        <v>6</v>
      </c>
      <c r="AD37" s="188" t="s">
        <v>6</v>
      </c>
    </row>
    <row r="38" spans="2:30" x14ac:dyDescent="0.2">
      <c r="B38" s="165"/>
      <c r="C38" s="240"/>
      <c r="D38" s="29"/>
      <c r="E38" s="216"/>
      <c r="F38" s="58"/>
      <c r="G38" s="29"/>
      <c r="H38" s="25"/>
      <c r="I38" s="219"/>
      <c r="J38" s="54"/>
      <c r="K38" s="54"/>
      <c r="L38" s="21"/>
      <c r="M38" s="221"/>
      <c r="N38" s="56"/>
      <c r="O38" s="56"/>
      <c r="P38" s="21"/>
      <c r="Q38" s="223"/>
      <c r="R38" s="54"/>
      <c r="S38" s="54"/>
      <c r="T38" s="54"/>
      <c r="U38" s="224"/>
      <c r="V38" s="44"/>
      <c r="W38" s="47"/>
      <c r="X38" s="188"/>
      <c r="AD38" s="188"/>
    </row>
    <row r="39" spans="2:30" x14ac:dyDescent="0.2">
      <c r="B39" s="238" t="s">
        <v>63</v>
      </c>
      <c r="C39" s="28" t="s">
        <v>23</v>
      </c>
      <c r="D39" s="29"/>
      <c r="E39" s="117">
        <v>1</v>
      </c>
      <c r="F39" s="29"/>
      <c r="G39" s="29"/>
      <c r="H39" s="24"/>
      <c r="I39" s="31">
        <v>23.24</v>
      </c>
      <c r="J39" s="41"/>
      <c r="K39" s="41"/>
      <c r="L39" s="24"/>
      <c r="M39" s="1"/>
      <c r="N39" s="42"/>
      <c r="O39" s="42"/>
      <c r="P39" s="24"/>
      <c r="Q39" s="14"/>
      <c r="R39" s="41"/>
      <c r="S39" s="41"/>
      <c r="T39" s="41"/>
      <c r="U39" s="34">
        <f t="shared" ref="U39:U40" si="11">ROUND((E39*Q39),2)</f>
        <v>0</v>
      </c>
      <c r="V39" s="47"/>
      <c r="W39" s="47"/>
      <c r="X39" s="2">
        <f>U39</f>
        <v>0</v>
      </c>
      <c r="Y39" s="3" t="str">
        <f>IF(Q39&gt;I39,"ERROR:EL PRECIO OFERTADO ES SUPERIOR AL PRECIO MÁXIMO UNITARIO DE LICITACIÓN","")</f>
        <v/>
      </c>
      <c r="AD39" s="2">
        <v>23.24</v>
      </c>
    </row>
    <row r="40" spans="2:30" ht="13.5" thickBot="1" x14ac:dyDescent="0.25">
      <c r="B40" s="238"/>
      <c r="C40" s="160" t="s">
        <v>21</v>
      </c>
      <c r="D40" s="29"/>
      <c r="E40" s="117">
        <v>1</v>
      </c>
      <c r="F40" s="29"/>
      <c r="G40" s="29"/>
      <c r="H40" s="24"/>
      <c r="I40" s="31">
        <v>7.41</v>
      </c>
      <c r="J40" s="41"/>
      <c r="K40" s="41"/>
      <c r="L40" s="24"/>
      <c r="M40" s="1"/>
      <c r="N40" s="42"/>
      <c r="O40" s="42"/>
      <c r="P40" s="24"/>
      <c r="Q40" s="14"/>
      <c r="R40" s="41"/>
      <c r="S40" s="41"/>
      <c r="T40" s="41"/>
      <c r="U40" s="34">
        <f t="shared" si="11"/>
        <v>0</v>
      </c>
      <c r="V40" s="47"/>
      <c r="W40" s="47"/>
      <c r="X40" s="2">
        <f>U40</f>
        <v>0</v>
      </c>
      <c r="Y40" s="3" t="str">
        <f>IF(Q40&gt;I40,"ERROR:EL PRECIO OFERTADO ES SUPERIOR AL PRECIO MÁXIMO UNITARIO DE LICITACIÓN","")</f>
        <v/>
      </c>
      <c r="AD40" s="11">
        <v>7.41</v>
      </c>
    </row>
    <row r="41" spans="2:30" ht="13.5" thickBot="1" x14ac:dyDescent="0.25">
      <c r="B41" s="166"/>
      <c r="C41" s="90"/>
      <c r="D41" s="29"/>
      <c r="E41" s="29"/>
      <c r="F41" s="29"/>
      <c r="G41" s="29"/>
      <c r="H41" s="24"/>
      <c r="I41" s="4"/>
      <c r="J41" s="41"/>
      <c r="K41" s="41"/>
      <c r="L41" s="24"/>
      <c r="M41" s="5"/>
      <c r="N41" s="42"/>
      <c r="O41" s="42"/>
      <c r="P41" s="24"/>
      <c r="Q41" s="4"/>
      <c r="R41" s="41"/>
      <c r="S41" s="41"/>
      <c r="T41" s="41"/>
      <c r="U41" s="6"/>
      <c r="V41" s="47"/>
      <c r="W41" s="44" t="s">
        <v>22</v>
      </c>
      <c r="X41" s="45">
        <f>SUM(X39:X40)</f>
        <v>0</v>
      </c>
      <c r="Y41" s="36"/>
      <c r="AD41" s="45">
        <v>30.65</v>
      </c>
    </row>
    <row r="42" spans="2:30" x14ac:dyDescent="0.2">
      <c r="B42" s="24"/>
      <c r="C42" s="51"/>
      <c r="D42" s="29"/>
      <c r="E42" s="29"/>
      <c r="F42" s="29"/>
      <c r="G42" s="29"/>
      <c r="H42" s="24"/>
      <c r="I42" s="41"/>
      <c r="J42" s="41"/>
      <c r="K42" s="41"/>
      <c r="L42" s="24"/>
      <c r="M42" s="42"/>
      <c r="N42" s="42"/>
      <c r="O42" s="42"/>
      <c r="P42" s="24"/>
      <c r="Q42" s="41"/>
      <c r="R42" s="41"/>
      <c r="S42" s="41"/>
      <c r="T42" s="41"/>
      <c r="U42" s="47"/>
      <c r="V42" s="47"/>
      <c r="W42" s="47"/>
      <c r="X42" s="47"/>
      <c r="Y42" s="48"/>
      <c r="AD42" s="47"/>
    </row>
    <row r="43" spans="2:30" x14ac:dyDescent="0.2">
      <c r="B43" s="24"/>
      <c r="C43" s="51"/>
      <c r="D43" s="29"/>
      <c r="E43" s="29"/>
      <c r="F43" s="29"/>
      <c r="G43" s="29"/>
      <c r="H43" s="24"/>
      <c r="I43" s="41"/>
      <c r="J43" s="41"/>
      <c r="K43" s="41"/>
      <c r="L43" s="24"/>
      <c r="M43" s="42"/>
      <c r="N43" s="42"/>
      <c r="O43" s="42"/>
      <c r="P43" s="24"/>
      <c r="Q43" s="41"/>
      <c r="R43" s="41"/>
      <c r="S43" s="41"/>
      <c r="T43" s="41"/>
      <c r="U43" s="47"/>
      <c r="V43" s="47"/>
      <c r="W43" s="47"/>
      <c r="X43" s="47"/>
      <c r="Y43" s="48"/>
      <c r="AD43" s="47"/>
    </row>
    <row r="44" spans="2:30" ht="63.75" x14ac:dyDescent="0.2">
      <c r="B44" s="96"/>
      <c r="C44" s="167" t="s">
        <v>48</v>
      </c>
      <c r="E44" s="100" t="s">
        <v>60</v>
      </c>
      <c r="F44" s="100" t="s">
        <v>61</v>
      </c>
      <c r="G44" s="94" t="s">
        <v>20</v>
      </c>
      <c r="H44" s="29"/>
      <c r="I44" s="101" t="s">
        <v>60</v>
      </c>
      <c r="J44" s="101" t="s">
        <v>61</v>
      </c>
      <c r="K44" s="101" t="s">
        <v>49</v>
      </c>
      <c r="L44" s="29"/>
      <c r="M44" s="29"/>
      <c r="N44" s="60" t="s">
        <v>49</v>
      </c>
      <c r="O44" s="36"/>
      <c r="Q44" s="105" t="s">
        <v>60</v>
      </c>
      <c r="R44" s="105" t="s">
        <v>61</v>
      </c>
      <c r="S44" s="105" t="s">
        <v>49</v>
      </c>
      <c r="T44" s="41"/>
      <c r="U44" s="101" t="s">
        <v>60</v>
      </c>
      <c r="V44" s="101" t="s">
        <v>61</v>
      </c>
      <c r="W44" s="101" t="s">
        <v>49</v>
      </c>
      <c r="X44" s="109" t="s">
        <v>6</v>
      </c>
      <c r="Y44" s="17"/>
      <c r="AD44" s="89" t="s">
        <v>6</v>
      </c>
    </row>
    <row r="45" spans="2:30" x14ac:dyDescent="0.2">
      <c r="B45" s="213" t="s">
        <v>50</v>
      </c>
      <c r="C45" s="28" t="s">
        <v>23</v>
      </c>
      <c r="D45" s="122"/>
      <c r="E45" s="118">
        <v>1</v>
      </c>
      <c r="F45" s="118">
        <v>1</v>
      </c>
      <c r="G45" s="118">
        <v>45</v>
      </c>
      <c r="H45" s="29"/>
      <c r="I45" s="102">
        <v>22</v>
      </c>
      <c r="J45" s="103">
        <v>14.5</v>
      </c>
      <c r="K45" s="103">
        <v>44</v>
      </c>
      <c r="L45" s="29"/>
      <c r="M45" s="29"/>
      <c r="N45" s="61">
        <v>44</v>
      </c>
      <c r="O45" s="36"/>
      <c r="P45" s="153"/>
      <c r="Q45" s="113"/>
      <c r="R45" s="114"/>
      <c r="S45" s="114"/>
      <c r="T45" s="54"/>
      <c r="U45" s="34">
        <f t="shared" ref="U45:U46" si="12">ROUND((E45*Q45),2)</f>
        <v>0</v>
      </c>
      <c r="V45" s="34">
        <f t="shared" ref="V45:V46" si="13">ROUND((F45*R45),2)</f>
        <v>0</v>
      </c>
      <c r="W45" s="34">
        <f t="shared" ref="W45:W46" si="14">ROUND((G45*S45),2)</f>
        <v>0</v>
      </c>
      <c r="X45" s="2">
        <f t="shared" ref="X45:X46" si="15">ROUND((U45+V45+W45),2)</f>
        <v>0</v>
      </c>
      <c r="Y45" s="121"/>
      <c r="AD45" s="2">
        <v>2640</v>
      </c>
    </row>
    <row r="46" spans="2:30" ht="13.5" thickBot="1" x14ac:dyDescent="0.25">
      <c r="B46" s="213"/>
      <c r="C46" s="160" t="s">
        <v>21</v>
      </c>
      <c r="D46" s="122"/>
      <c r="E46" s="118">
        <v>1</v>
      </c>
      <c r="F46" s="118">
        <v>1</v>
      </c>
      <c r="G46" s="118">
        <v>40</v>
      </c>
      <c r="H46" s="29"/>
      <c r="I46" s="104">
        <v>7.5</v>
      </c>
      <c r="J46" s="103">
        <v>2.5</v>
      </c>
      <c r="K46" s="103">
        <v>7.25</v>
      </c>
      <c r="L46" s="29"/>
      <c r="M46" s="29"/>
      <c r="N46" s="61">
        <v>7.25</v>
      </c>
      <c r="O46" s="36"/>
      <c r="P46" s="153"/>
      <c r="Q46" s="115"/>
      <c r="R46" s="114"/>
      <c r="S46" s="114"/>
      <c r="T46" s="54"/>
      <c r="U46" s="34">
        <f t="shared" si="12"/>
        <v>0</v>
      </c>
      <c r="V46" s="34">
        <f t="shared" si="13"/>
        <v>0</v>
      </c>
      <c r="W46" s="34">
        <f t="shared" si="14"/>
        <v>0</v>
      </c>
      <c r="X46" s="2">
        <f t="shared" si="15"/>
        <v>0</v>
      </c>
      <c r="Y46" s="121"/>
      <c r="AD46" s="11">
        <v>2537.5</v>
      </c>
    </row>
    <row r="47" spans="2:30" ht="13.5" thickBot="1" x14ac:dyDescent="0.25">
      <c r="B47" s="158"/>
      <c r="C47" s="154"/>
      <c r="D47" s="155"/>
      <c r="E47" s="156"/>
      <c r="F47" s="157"/>
      <c r="G47" s="17"/>
      <c r="H47" s="29"/>
      <c r="I47" s="144"/>
      <c r="J47" s="144"/>
      <c r="K47" s="54"/>
      <c r="L47" s="29"/>
      <c r="M47" s="29"/>
      <c r="N47" s="47"/>
      <c r="O47" s="36"/>
      <c r="Q47" s="150"/>
      <c r="R47" s="144"/>
      <c r="S47" s="143"/>
      <c r="T47" s="54"/>
      <c r="U47" s="146"/>
      <c r="V47" s="47"/>
      <c r="W47" s="44" t="s">
        <v>24</v>
      </c>
      <c r="X47" s="45">
        <f>SUM(X45:X46)</f>
        <v>0</v>
      </c>
      <c r="Y47" s="121"/>
      <c r="AD47" s="45">
        <v>5177.5</v>
      </c>
    </row>
    <row r="48" spans="2:30" x14ac:dyDescent="0.2">
      <c r="B48" s="159"/>
      <c r="C48" s="97"/>
      <c r="D48" s="36"/>
      <c r="E48" s="36"/>
      <c r="F48" s="36"/>
      <c r="G48" s="36"/>
      <c r="H48" s="29"/>
      <c r="I48" s="151"/>
      <c r="J48" s="151"/>
      <c r="K48" s="41"/>
      <c r="L48" s="29"/>
      <c r="M48" s="29"/>
      <c r="N48" s="6"/>
      <c r="O48" s="47"/>
      <c r="P48" s="47"/>
      <c r="Q48" s="36"/>
      <c r="R48" s="145"/>
      <c r="S48" s="121"/>
      <c r="T48" s="41"/>
      <c r="U48" s="17"/>
      <c r="V48" s="6"/>
      <c r="W48" s="17"/>
      <c r="X48" s="152"/>
      <c r="Y48" s="121"/>
    </row>
    <row r="49" spans="2:30" ht="51" x14ac:dyDescent="0.2">
      <c r="B49" s="96"/>
      <c r="C49" s="167" t="s">
        <v>48</v>
      </c>
      <c r="E49" s="100" t="s">
        <v>62</v>
      </c>
      <c r="F49" s="100" t="s">
        <v>49</v>
      </c>
      <c r="G49" s="17"/>
      <c r="H49" s="29"/>
      <c r="I49" s="95" t="s">
        <v>62</v>
      </c>
      <c r="J49" s="95" t="s">
        <v>49</v>
      </c>
      <c r="K49" s="41"/>
      <c r="L49" s="29"/>
      <c r="M49" s="29"/>
      <c r="N49" s="127" t="s">
        <v>49</v>
      </c>
      <c r="O49" s="36"/>
      <c r="Q49" s="108" t="s">
        <v>62</v>
      </c>
      <c r="R49" s="108" t="s">
        <v>49</v>
      </c>
      <c r="S49" s="121"/>
      <c r="T49" s="41"/>
      <c r="U49" s="95" t="s">
        <v>62</v>
      </c>
      <c r="V49" s="95" t="s">
        <v>49</v>
      </c>
      <c r="W49" s="47"/>
      <c r="X49" s="109" t="s">
        <v>6</v>
      </c>
      <c r="Y49" s="121"/>
      <c r="AD49" s="89" t="s">
        <v>6</v>
      </c>
    </row>
    <row r="50" spans="2:30" x14ac:dyDescent="0.2">
      <c r="B50" s="213" t="s">
        <v>51</v>
      </c>
      <c r="C50" s="28" t="s">
        <v>23</v>
      </c>
      <c r="D50" s="123"/>
      <c r="E50" s="107">
        <v>2</v>
      </c>
      <c r="F50" s="107">
        <v>9</v>
      </c>
      <c r="G50" s="124"/>
      <c r="H50" s="29"/>
      <c r="I50" s="106">
        <v>14.5</v>
      </c>
      <c r="J50" s="106">
        <v>20</v>
      </c>
      <c r="K50" s="129"/>
      <c r="L50" s="130"/>
      <c r="M50" s="130"/>
      <c r="N50" s="131">
        <v>20</v>
      </c>
      <c r="O50" s="132"/>
      <c r="P50" s="121"/>
      <c r="Q50" s="116"/>
      <c r="R50" s="116"/>
      <c r="S50" s="121"/>
      <c r="T50" s="41"/>
      <c r="U50" s="34">
        <f t="shared" ref="U50:V50" si="16">ROUND((E50*Q50),2)</f>
        <v>0</v>
      </c>
      <c r="V50" s="34">
        <f t="shared" si="16"/>
        <v>0</v>
      </c>
      <c r="W50" s="47"/>
      <c r="X50" s="2">
        <f>ROUND((U50+V50),2)</f>
        <v>0</v>
      </c>
      <c r="Y50" s="121"/>
      <c r="AD50" s="2">
        <v>400</v>
      </c>
    </row>
    <row r="51" spans="2:30" ht="13.5" thickBot="1" x14ac:dyDescent="0.25">
      <c r="B51" s="213"/>
      <c r="C51" s="160" t="s">
        <v>21</v>
      </c>
      <c r="E51" s="107">
        <v>5</v>
      </c>
      <c r="F51" s="107">
        <v>25</v>
      </c>
      <c r="G51" s="17"/>
      <c r="H51" s="29"/>
      <c r="I51" s="106">
        <v>2.5</v>
      </c>
      <c r="J51" s="106">
        <v>4.25</v>
      </c>
      <c r="K51" s="129"/>
      <c r="L51" s="130"/>
      <c r="M51" s="130"/>
      <c r="N51" s="131">
        <v>4.25</v>
      </c>
      <c r="O51" s="132"/>
      <c r="P51" s="121"/>
      <c r="Q51" s="116"/>
      <c r="R51" s="116"/>
      <c r="S51" s="121"/>
      <c r="T51" s="41"/>
      <c r="U51" s="34">
        <f t="shared" ref="U51" si="17">ROUND((E51*Q51),2)</f>
        <v>0</v>
      </c>
      <c r="V51" s="34">
        <f t="shared" ref="V51" si="18">ROUND((F51*R51),2)</f>
        <v>0</v>
      </c>
      <c r="W51" s="47"/>
      <c r="X51" s="2">
        <f>ROUND((U51+V51),2)</f>
        <v>0</v>
      </c>
      <c r="Y51" s="121"/>
      <c r="AD51" s="11">
        <v>212.5</v>
      </c>
    </row>
    <row r="52" spans="2:30" ht="13.5" thickBot="1" x14ac:dyDescent="0.25">
      <c r="B52" s="59"/>
      <c r="C52" s="90"/>
      <c r="D52" s="36"/>
      <c r="E52" s="36"/>
      <c r="F52" s="36"/>
      <c r="G52" s="36"/>
      <c r="H52" s="29"/>
      <c r="I52" s="17"/>
      <c r="J52" s="17"/>
      <c r="K52" s="129"/>
      <c r="L52" s="130"/>
      <c r="M52" s="130"/>
      <c r="N52" s="133"/>
      <c r="O52" s="134"/>
      <c r="P52" s="134"/>
      <c r="Q52" s="36"/>
      <c r="R52" s="17"/>
      <c r="S52" s="148"/>
      <c r="T52" s="41"/>
      <c r="U52" s="17"/>
      <c r="V52" s="17"/>
      <c r="W52" s="44" t="s">
        <v>25</v>
      </c>
      <c r="X52" s="45">
        <f>SUM(X50:X51)</f>
        <v>0</v>
      </c>
      <c r="Y52" s="17"/>
      <c r="AD52" s="45">
        <v>612.5</v>
      </c>
    </row>
    <row r="53" spans="2:30" x14ac:dyDescent="0.2">
      <c r="B53" s="24"/>
      <c r="C53" s="51"/>
      <c r="D53" s="29"/>
      <c r="E53" s="29"/>
      <c r="F53" s="29"/>
      <c r="G53" s="29"/>
      <c r="H53" s="24"/>
      <c r="I53" s="41"/>
      <c r="J53" s="41"/>
      <c r="K53" s="129"/>
      <c r="L53" s="135"/>
      <c r="M53" s="136"/>
      <c r="N53" s="136"/>
      <c r="O53" s="136"/>
      <c r="P53" s="135"/>
      <c r="Q53" s="41"/>
      <c r="R53" s="41"/>
      <c r="S53" s="129"/>
      <c r="T53" s="41"/>
      <c r="U53" s="47"/>
      <c r="V53" s="47"/>
      <c r="W53" s="47"/>
      <c r="X53" s="47"/>
      <c r="Y53" s="48"/>
      <c r="AD53" s="47"/>
    </row>
    <row r="54" spans="2:30" ht="12.75" customHeight="1" x14ac:dyDescent="0.2">
      <c r="B54" s="197"/>
      <c r="C54" s="199" t="s">
        <v>28</v>
      </c>
      <c r="D54" s="29"/>
      <c r="E54" s="215" t="s">
        <v>29</v>
      </c>
      <c r="F54" s="215" t="s">
        <v>30</v>
      </c>
      <c r="G54" s="217"/>
      <c r="H54" s="24"/>
      <c r="I54" s="218" t="s">
        <v>29</v>
      </c>
      <c r="J54" s="218" t="s">
        <v>30</v>
      </c>
      <c r="K54" s="226"/>
      <c r="L54" s="137"/>
      <c r="M54" s="227" t="s">
        <v>29</v>
      </c>
      <c r="N54" s="227" t="s">
        <v>30</v>
      </c>
      <c r="O54" s="138"/>
      <c r="P54" s="137"/>
      <c r="Q54" s="222" t="s">
        <v>29</v>
      </c>
      <c r="R54" s="222" t="s">
        <v>30</v>
      </c>
      <c r="S54" s="226"/>
      <c r="T54" s="54"/>
      <c r="U54" s="224" t="s">
        <v>29</v>
      </c>
      <c r="V54" s="224" t="s">
        <v>30</v>
      </c>
      <c r="W54" s="225"/>
      <c r="X54" s="188" t="s">
        <v>6</v>
      </c>
      <c r="AD54" s="188" t="s">
        <v>6</v>
      </c>
    </row>
    <row r="55" spans="2:30" x14ac:dyDescent="0.2">
      <c r="B55" s="198"/>
      <c r="C55" s="214"/>
      <c r="D55" s="29"/>
      <c r="E55" s="216"/>
      <c r="F55" s="216"/>
      <c r="G55" s="217"/>
      <c r="H55" s="62"/>
      <c r="I55" s="219"/>
      <c r="J55" s="219"/>
      <c r="K55" s="226"/>
      <c r="L55" s="139"/>
      <c r="M55" s="227"/>
      <c r="N55" s="227"/>
      <c r="O55" s="138"/>
      <c r="P55" s="139"/>
      <c r="Q55" s="223"/>
      <c r="R55" s="223"/>
      <c r="S55" s="226"/>
      <c r="T55" s="54"/>
      <c r="U55" s="224"/>
      <c r="V55" s="224"/>
      <c r="W55" s="225"/>
      <c r="X55" s="188"/>
      <c r="AD55" s="188"/>
    </row>
    <row r="56" spans="2:30" ht="12.75" customHeight="1" x14ac:dyDescent="0.2">
      <c r="B56" s="228" t="s">
        <v>31</v>
      </c>
      <c r="C56" s="28" t="s">
        <v>32</v>
      </c>
      <c r="D56" s="29"/>
      <c r="E56" s="120">
        <v>75</v>
      </c>
      <c r="F56" s="120">
        <v>10</v>
      </c>
      <c r="G56" s="125"/>
      <c r="H56" s="24"/>
      <c r="I56" s="31">
        <v>6.16</v>
      </c>
      <c r="J56" s="31">
        <v>20.010000000000002</v>
      </c>
      <c r="K56" s="140"/>
      <c r="L56" s="135"/>
      <c r="M56" s="141"/>
      <c r="N56" s="141"/>
      <c r="O56" s="136"/>
      <c r="P56" s="135"/>
      <c r="Q56" s="14"/>
      <c r="R56" s="14"/>
      <c r="S56" s="142"/>
      <c r="T56" s="41"/>
      <c r="U56" s="34">
        <f t="shared" ref="U56:V59" si="19">ROUND((E56*Q56),2)</f>
        <v>0</v>
      </c>
      <c r="V56" s="34">
        <f t="shared" si="19"/>
        <v>0</v>
      </c>
      <c r="W56" s="147"/>
      <c r="X56" s="2">
        <f>ROUND((U56+V56),2)</f>
        <v>0</v>
      </c>
      <c r="Y56" s="3" t="str">
        <f>IF(Q56&gt;I56,"ERROR:EL PRECIO OFERTADO ES SUPERIOR AL PRECIO MÁXIMO UNITARIO DE LICITACIÓN","")</f>
        <v/>
      </c>
      <c r="Z56" s="16" t="str">
        <f t="shared" ref="Z56:Z59" si="20">IF(R56&gt;J56,"ERROR:EL PRECIO OFERTADO ES SUPERIOR AL PRECIO MÁXIMO UNITARIO DE LICITACIÓN","")</f>
        <v/>
      </c>
      <c r="AD56" s="2">
        <v>14277.5</v>
      </c>
    </row>
    <row r="57" spans="2:30" x14ac:dyDescent="0.2">
      <c r="B57" s="231"/>
      <c r="C57" s="37" t="s">
        <v>33</v>
      </c>
      <c r="D57" s="29"/>
      <c r="E57" s="120">
        <v>100</v>
      </c>
      <c r="F57" s="119">
        <v>50</v>
      </c>
      <c r="G57" s="126"/>
      <c r="H57" s="24"/>
      <c r="I57" s="31">
        <v>0.49</v>
      </c>
      <c r="J57" s="31">
        <v>1.75</v>
      </c>
      <c r="K57" s="140"/>
      <c r="L57" s="135"/>
      <c r="M57" s="141"/>
      <c r="N57" s="141"/>
      <c r="O57" s="136"/>
      <c r="P57" s="135"/>
      <c r="Q57" s="14"/>
      <c r="R57" s="14"/>
      <c r="S57" s="142"/>
      <c r="T57" s="41"/>
      <c r="U57" s="34">
        <f t="shared" si="19"/>
        <v>0</v>
      </c>
      <c r="V57" s="34">
        <f t="shared" si="19"/>
        <v>0</v>
      </c>
      <c r="W57" s="147"/>
      <c r="X57" s="2">
        <f t="shared" ref="X57:X59" si="21">ROUND((U57+V57),2)</f>
        <v>0</v>
      </c>
      <c r="Y57" s="3" t="str">
        <f t="shared" ref="Y57:Y58" si="22">IF(Q57&gt;I57,"ERROR:EL PRECIO OFERTADO ES SUPERIOR AL PRECIO MÁXIMO UNITARIO DE LICITACIÓN","")</f>
        <v/>
      </c>
      <c r="Z57" s="16" t="str">
        <f t="shared" si="20"/>
        <v/>
      </c>
      <c r="AD57" s="2">
        <v>1379</v>
      </c>
    </row>
    <row r="58" spans="2:30" ht="25.5" x14ac:dyDescent="0.2">
      <c r="B58" s="231"/>
      <c r="C58" s="37" t="s">
        <v>53</v>
      </c>
      <c r="D58" s="29"/>
      <c r="E58" s="119">
        <v>90</v>
      </c>
      <c r="F58" s="119">
        <v>100</v>
      </c>
      <c r="G58" s="126"/>
      <c r="H58" s="24"/>
      <c r="I58" s="31">
        <v>0.88</v>
      </c>
      <c r="J58" s="31">
        <v>1.55</v>
      </c>
      <c r="K58" s="140"/>
      <c r="L58" s="135"/>
      <c r="M58" s="141"/>
      <c r="N58" s="141"/>
      <c r="O58" s="136"/>
      <c r="P58" s="135"/>
      <c r="Q58" s="14"/>
      <c r="R58" s="14"/>
      <c r="S58" s="142"/>
      <c r="T58" s="41"/>
      <c r="U58" s="34">
        <f t="shared" si="19"/>
        <v>0</v>
      </c>
      <c r="V58" s="34">
        <f t="shared" si="19"/>
        <v>0</v>
      </c>
      <c r="W58" s="147"/>
      <c r="X58" s="2">
        <f t="shared" si="21"/>
        <v>0</v>
      </c>
      <c r="Y58" s="3" t="str">
        <f t="shared" si="22"/>
        <v/>
      </c>
      <c r="Z58" s="16" t="str">
        <f t="shared" si="20"/>
        <v/>
      </c>
      <c r="AD58" s="2">
        <v>11183</v>
      </c>
    </row>
    <row r="59" spans="2:30" ht="13.5" thickBot="1" x14ac:dyDescent="0.25">
      <c r="B59" s="232"/>
      <c r="C59" s="38" t="s">
        <v>34</v>
      </c>
      <c r="D59" s="29"/>
      <c r="E59" s="119">
        <v>50</v>
      </c>
      <c r="F59" s="119">
        <v>100</v>
      </c>
      <c r="G59" s="98"/>
      <c r="H59" s="24"/>
      <c r="I59" s="31">
        <v>4.58</v>
      </c>
      <c r="J59" s="31">
        <v>7.82</v>
      </c>
      <c r="K59" s="92"/>
      <c r="L59" s="24"/>
      <c r="M59" s="128"/>
      <c r="N59" s="128"/>
      <c r="O59" s="42"/>
      <c r="P59" s="24"/>
      <c r="Q59" s="14"/>
      <c r="R59" s="14"/>
      <c r="S59" s="99"/>
      <c r="T59" s="41"/>
      <c r="U59" s="34">
        <f t="shared" si="19"/>
        <v>0</v>
      </c>
      <c r="V59" s="34">
        <f t="shared" si="19"/>
        <v>0</v>
      </c>
      <c r="W59" s="93"/>
      <c r="X59" s="2">
        <f t="shared" si="21"/>
        <v>0</v>
      </c>
      <c r="Y59" s="3" t="str">
        <f>IF(Q59&gt;I59,"ERROR:EL PRECIO OFERTADO ES SUPERIOR AL PRECIO MÁXIMO UNITARIO DE LICITACIÓN","")</f>
        <v/>
      </c>
      <c r="Z59" s="16" t="str">
        <f t="shared" si="20"/>
        <v/>
      </c>
      <c r="AD59" s="2">
        <v>209</v>
      </c>
    </row>
    <row r="60" spans="2:30" ht="13.5" thickBot="1" x14ac:dyDescent="0.25">
      <c r="B60" s="63"/>
      <c r="C60" s="90"/>
      <c r="D60" s="29"/>
      <c r="E60" s="29"/>
      <c r="F60" s="29"/>
      <c r="G60" s="29"/>
      <c r="H60" s="24"/>
      <c r="I60" s="4"/>
      <c r="J60" s="4"/>
      <c r="K60" s="41"/>
      <c r="L60" s="24"/>
      <c r="M60" s="7"/>
      <c r="N60" s="7"/>
      <c r="O60" s="42"/>
      <c r="P60" s="24"/>
      <c r="Q60" s="4"/>
      <c r="R60" s="4"/>
      <c r="S60" s="41"/>
      <c r="T60" s="41"/>
      <c r="U60" s="149"/>
      <c r="V60" s="8"/>
      <c r="W60" s="44" t="s">
        <v>27</v>
      </c>
      <c r="X60" s="45">
        <f>SUM(X56:X59)</f>
        <v>0</v>
      </c>
      <c r="Y60" s="36"/>
      <c r="AD60" s="45">
        <v>27048.5</v>
      </c>
    </row>
    <row r="61" spans="2:30" x14ac:dyDescent="0.2">
      <c r="B61" s="24"/>
      <c r="C61" s="46"/>
      <c r="D61" s="29"/>
      <c r="E61" s="52"/>
      <c r="F61" s="29"/>
      <c r="G61" s="29"/>
      <c r="H61" s="25"/>
      <c r="I61" s="41"/>
      <c r="J61" s="41"/>
      <c r="K61" s="41"/>
      <c r="L61" s="25"/>
      <c r="M61" s="42"/>
      <c r="N61" s="42"/>
      <c r="O61" s="42"/>
      <c r="P61" s="25"/>
      <c r="Q61" s="41"/>
      <c r="R61" s="41"/>
      <c r="S61" s="41"/>
      <c r="T61" s="41"/>
      <c r="U61" s="47"/>
      <c r="V61" s="47"/>
      <c r="W61" s="47"/>
      <c r="X61" s="47"/>
      <c r="Y61" s="48"/>
      <c r="AD61" s="47"/>
    </row>
    <row r="62" spans="2:30" ht="12.75" customHeight="1" x14ac:dyDescent="0.2">
      <c r="B62" s="233"/>
      <c r="C62" s="234"/>
      <c r="D62" s="29"/>
      <c r="E62" s="235"/>
      <c r="F62" s="235"/>
      <c r="G62" s="29"/>
      <c r="H62" s="24"/>
      <c r="I62" s="236"/>
      <c r="J62" s="236"/>
      <c r="K62" s="41"/>
      <c r="L62" s="24"/>
      <c r="M62" s="237"/>
      <c r="N62" s="237"/>
      <c r="O62" s="42"/>
      <c r="P62" s="24"/>
      <c r="Q62" s="236"/>
      <c r="R62" s="236"/>
      <c r="S62" s="41"/>
      <c r="T62" s="41"/>
      <c r="U62" s="250"/>
      <c r="V62" s="250"/>
      <c r="W62" s="47"/>
      <c r="X62" s="109" t="s">
        <v>6</v>
      </c>
      <c r="Y62" s="48"/>
      <c r="AD62" s="89" t="s">
        <v>6</v>
      </c>
    </row>
    <row r="63" spans="2:30" ht="12.75" customHeight="1" x14ac:dyDescent="0.2">
      <c r="B63" s="228" t="s">
        <v>36</v>
      </c>
      <c r="C63" s="28" t="s">
        <v>37</v>
      </c>
      <c r="D63" s="29"/>
      <c r="E63" s="248">
        <v>1</v>
      </c>
      <c r="F63" s="249"/>
      <c r="G63" s="29"/>
      <c r="H63" s="24"/>
      <c r="I63" s="241">
        <v>11.15</v>
      </c>
      <c r="J63" s="242"/>
      <c r="K63" s="41"/>
      <c r="L63" s="24"/>
      <c r="M63" s="264"/>
      <c r="N63" s="264"/>
      <c r="O63" s="42"/>
      <c r="P63" s="24"/>
      <c r="Q63" s="244"/>
      <c r="R63" s="245"/>
      <c r="S63" s="41"/>
      <c r="T63" s="41"/>
      <c r="U63" s="246">
        <f t="shared" ref="U63:V67" si="23">ROUND((E63*Q63),2)</f>
        <v>0</v>
      </c>
      <c r="V63" s="247"/>
      <c r="W63" s="47"/>
      <c r="X63" s="2">
        <f>U63</f>
        <v>0</v>
      </c>
      <c r="Y63" s="3" t="str">
        <f>IF(Q63&gt;I63,"ERROR:EL PRECIO OFERTADO ES SUPERIOR AL PRECIO MÁXIMO UNITARIO DE LICITACIÓN","")</f>
        <v/>
      </c>
      <c r="AD63" s="10">
        <v>55.75</v>
      </c>
    </row>
    <row r="64" spans="2:30" x14ac:dyDescent="0.2">
      <c r="B64" s="231"/>
      <c r="C64" s="37" t="s">
        <v>38</v>
      </c>
      <c r="D64" s="29"/>
      <c r="E64" s="248">
        <v>25</v>
      </c>
      <c r="F64" s="249"/>
      <c r="G64" s="29"/>
      <c r="H64" s="24"/>
      <c r="I64" s="241">
        <v>5</v>
      </c>
      <c r="J64" s="242"/>
      <c r="K64" s="41"/>
      <c r="L64" s="24"/>
      <c r="M64" s="243"/>
      <c r="N64" s="243"/>
      <c r="O64" s="42"/>
      <c r="P64" s="24"/>
      <c r="Q64" s="244"/>
      <c r="R64" s="245"/>
      <c r="S64" s="41"/>
      <c r="T64" s="41"/>
      <c r="U64" s="246">
        <f t="shared" si="23"/>
        <v>0</v>
      </c>
      <c r="V64" s="247"/>
      <c r="W64" s="47"/>
      <c r="X64" s="2">
        <f t="shared" ref="X64:X67" si="24">U64</f>
        <v>0</v>
      </c>
      <c r="Y64" s="3" t="str">
        <f t="shared" ref="Y64:Y67" si="25">IF(Q64&gt;I64,"ERROR:EL PRECIO OFERTADO ES SUPERIOR AL PRECIO MÁXIMO UNITARIO DE LICITACIÓN","")</f>
        <v/>
      </c>
      <c r="AD64" s="10">
        <v>50</v>
      </c>
    </row>
    <row r="65" spans="2:30" x14ac:dyDescent="0.2">
      <c r="B65" s="231"/>
      <c r="C65" s="37" t="s">
        <v>39</v>
      </c>
      <c r="D65" s="29"/>
      <c r="E65" s="248">
        <v>8</v>
      </c>
      <c r="F65" s="249"/>
      <c r="G65" s="29"/>
      <c r="H65" s="24"/>
      <c r="I65" s="241">
        <v>8.5</v>
      </c>
      <c r="J65" s="242"/>
      <c r="K65" s="41"/>
      <c r="L65" s="24"/>
      <c r="M65" s="243"/>
      <c r="N65" s="243"/>
      <c r="O65" s="42"/>
      <c r="P65" s="24"/>
      <c r="Q65" s="244"/>
      <c r="R65" s="245"/>
      <c r="S65" s="41"/>
      <c r="T65" s="41"/>
      <c r="U65" s="246">
        <f t="shared" si="23"/>
        <v>0</v>
      </c>
      <c r="V65" s="247"/>
      <c r="W65" s="47"/>
      <c r="X65" s="2">
        <f t="shared" si="24"/>
        <v>0</v>
      </c>
      <c r="Y65" s="3" t="str">
        <f t="shared" si="25"/>
        <v/>
      </c>
      <c r="AD65" s="10">
        <v>425</v>
      </c>
    </row>
    <row r="66" spans="2:30" x14ac:dyDescent="0.2">
      <c r="B66" s="231"/>
      <c r="C66" s="37" t="s">
        <v>40</v>
      </c>
      <c r="D66" s="29"/>
      <c r="E66" s="248">
        <v>20</v>
      </c>
      <c r="F66" s="249"/>
      <c r="G66" s="29"/>
      <c r="H66" s="24"/>
      <c r="I66" s="241">
        <v>40</v>
      </c>
      <c r="J66" s="242"/>
      <c r="K66" s="41"/>
      <c r="L66" s="24"/>
      <c r="M66" s="243"/>
      <c r="N66" s="243"/>
      <c r="O66" s="42"/>
      <c r="P66" s="24"/>
      <c r="Q66" s="244"/>
      <c r="R66" s="245"/>
      <c r="S66" s="41"/>
      <c r="T66" s="41"/>
      <c r="U66" s="246">
        <f t="shared" si="23"/>
        <v>0</v>
      </c>
      <c r="V66" s="247"/>
      <c r="W66" s="47"/>
      <c r="X66" s="2">
        <f t="shared" si="24"/>
        <v>0</v>
      </c>
      <c r="Y66" s="3" t="str">
        <f t="shared" si="25"/>
        <v/>
      </c>
      <c r="AD66" s="10">
        <v>2400</v>
      </c>
    </row>
    <row r="67" spans="2:30" ht="13.5" thickBot="1" x14ac:dyDescent="0.25">
      <c r="B67" s="232"/>
      <c r="C67" s="38" t="s">
        <v>41</v>
      </c>
      <c r="D67" s="29"/>
      <c r="E67" s="259"/>
      <c r="F67" s="259"/>
      <c r="G67" s="29"/>
      <c r="H67" s="24"/>
      <c r="I67" s="241">
        <v>2500</v>
      </c>
      <c r="J67" s="242"/>
      <c r="K67" s="41"/>
      <c r="L67" s="24"/>
      <c r="M67" s="243"/>
      <c r="N67" s="243"/>
      <c r="O67" s="42"/>
      <c r="P67" s="24"/>
      <c r="Q67" s="260">
        <v>2500</v>
      </c>
      <c r="R67" s="261"/>
      <c r="S67" s="41"/>
      <c r="T67" s="41"/>
      <c r="U67" s="262">
        <f>I67</f>
        <v>2500</v>
      </c>
      <c r="V67" s="263">
        <f t="shared" si="23"/>
        <v>0</v>
      </c>
      <c r="W67" s="47"/>
      <c r="X67" s="10">
        <f t="shared" si="24"/>
        <v>2500</v>
      </c>
      <c r="Y67" s="3" t="str">
        <f t="shared" si="25"/>
        <v/>
      </c>
      <c r="AD67" s="10">
        <v>12000</v>
      </c>
    </row>
    <row r="68" spans="2:30" ht="13.5" thickBot="1" x14ac:dyDescent="0.25">
      <c r="B68" s="64"/>
      <c r="C68" s="90"/>
      <c r="D68" s="29"/>
      <c r="E68" s="65"/>
      <c r="F68" s="65"/>
      <c r="G68" s="29"/>
      <c r="H68" s="24"/>
      <c r="I68" s="9"/>
      <c r="J68" s="9"/>
      <c r="K68" s="41"/>
      <c r="L68" s="24"/>
      <c r="M68" s="24"/>
      <c r="N68" s="24"/>
      <c r="O68" s="24"/>
      <c r="P68" s="24"/>
      <c r="Q68" s="9"/>
      <c r="R68" s="9"/>
      <c r="S68" s="41"/>
      <c r="T68" s="41"/>
      <c r="U68" s="6"/>
      <c r="V68" s="6"/>
      <c r="W68" s="44" t="s">
        <v>35</v>
      </c>
      <c r="X68" s="13">
        <f>SUM(X63:X67)</f>
        <v>2500</v>
      </c>
      <c r="Y68" s="36"/>
      <c r="AD68" s="13">
        <v>14930.75</v>
      </c>
    </row>
    <row r="69" spans="2:30" x14ac:dyDescent="0.2">
      <c r="B69" s="24"/>
      <c r="C69" s="24"/>
      <c r="D69" s="25"/>
      <c r="E69" s="25"/>
      <c r="F69" s="25"/>
      <c r="G69" s="25"/>
      <c r="H69" s="24"/>
      <c r="I69" s="253"/>
      <c r="J69" s="253"/>
      <c r="K69" s="66"/>
      <c r="L69" s="24"/>
      <c r="M69" s="24"/>
      <c r="N69" s="24"/>
      <c r="O69" s="24"/>
      <c r="P69" s="24"/>
      <c r="Q69" s="253"/>
      <c r="R69" s="253"/>
      <c r="S69" s="66"/>
      <c r="T69" s="66"/>
      <c r="U69" s="254"/>
      <c r="V69" s="254"/>
      <c r="W69" s="47"/>
      <c r="X69" s="91"/>
      <c r="Y69" s="67"/>
      <c r="AD69" s="91"/>
    </row>
    <row r="70" spans="2:30" ht="13.5" thickBot="1" x14ac:dyDescent="0.25">
      <c r="B70" s="24"/>
      <c r="C70" s="25"/>
      <c r="D70" s="25"/>
      <c r="E70" s="25"/>
      <c r="F70" s="25"/>
      <c r="G70" s="25"/>
      <c r="H70" s="25"/>
      <c r="I70" s="18"/>
      <c r="J70" s="18"/>
      <c r="K70" s="18"/>
      <c r="L70" s="25"/>
      <c r="M70" s="25"/>
      <c r="N70" s="25"/>
      <c r="O70" s="25"/>
      <c r="P70" s="25"/>
      <c r="Q70" s="18"/>
      <c r="R70" s="18"/>
      <c r="S70" s="18"/>
      <c r="T70" s="18"/>
      <c r="U70" s="43"/>
      <c r="V70" s="43"/>
      <c r="W70" s="43"/>
      <c r="X70" s="19"/>
      <c r="AD70" s="19"/>
    </row>
    <row r="71" spans="2:30" ht="15.75" thickBot="1" x14ac:dyDescent="0.25">
      <c r="B71" s="24"/>
      <c r="C71" s="25"/>
      <c r="D71" s="25"/>
      <c r="E71" s="25"/>
      <c r="F71" s="25"/>
      <c r="G71" s="25"/>
      <c r="H71" s="25"/>
      <c r="I71" s="18"/>
      <c r="J71" s="18"/>
      <c r="K71" s="18"/>
      <c r="L71" s="25"/>
      <c r="M71" s="25"/>
      <c r="N71" s="25"/>
      <c r="O71" s="68"/>
      <c r="P71" s="69"/>
      <c r="Q71" s="18"/>
      <c r="R71" s="18"/>
      <c r="S71" s="18"/>
      <c r="T71" s="18"/>
      <c r="U71" s="43"/>
      <c r="V71" s="70" t="s">
        <v>42</v>
      </c>
      <c r="W71" s="43"/>
      <c r="X71" s="71">
        <f>ROUND((X14+X24+X34+X41+X47+X52+X60+X68),2)</f>
        <v>2500</v>
      </c>
      <c r="Y71" s="88" t="str">
        <f>IF(((COUNT(Q8:S13,Q18:S23,Q28:S33,Q39:Q40,Q45:S46,Q50:R51,Q56:R59,Q63:R66))=78)," ","Atención!!! Falta por cumplimentar precio ofertado para alguno de los servicios que se deben ofertar")</f>
        <v>Atención!!! Falta por cumplimentar precio ofertado para alguno de los servicios que se deben ofertar</v>
      </c>
      <c r="AD71" s="71">
        <f>AD14+AD24+AD34+AD41+AD47+AD52+AD60+AD68</f>
        <v>65678.55</v>
      </c>
    </row>
    <row r="72" spans="2:30" x14ac:dyDescent="0.2">
      <c r="B72" s="24"/>
      <c r="C72" s="25"/>
      <c r="D72" s="25"/>
      <c r="E72" s="25"/>
      <c r="F72" s="25"/>
      <c r="G72" s="25"/>
      <c r="H72" s="25"/>
      <c r="I72" s="18"/>
      <c r="J72" s="18"/>
      <c r="K72" s="18"/>
      <c r="L72" s="25"/>
      <c r="M72" s="25"/>
      <c r="N72" s="25"/>
      <c r="O72" s="68"/>
      <c r="P72" s="69"/>
      <c r="Q72" s="18"/>
      <c r="R72" s="18"/>
      <c r="S72" s="72"/>
      <c r="T72" s="18"/>
      <c r="U72" s="43"/>
      <c r="V72" s="73" t="s">
        <v>52</v>
      </c>
      <c r="W72" s="43"/>
      <c r="X72" s="74"/>
      <c r="Y72" s="36"/>
      <c r="AD72" s="74"/>
    </row>
    <row r="73" spans="2:30" ht="13.5" thickBot="1" x14ac:dyDescent="0.25">
      <c r="B73" s="24"/>
      <c r="C73" s="25"/>
      <c r="D73" s="25"/>
      <c r="E73" s="25"/>
      <c r="F73" s="25"/>
      <c r="G73" s="25"/>
      <c r="H73" s="25"/>
      <c r="I73" s="18"/>
      <c r="J73" s="18"/>
      <c r="K73" s="18"/>
      <c r="L73" s="25"/>
      <c r="M73" s="25"/>
      <c r="N73" s="25"/>
      <c r="O73" s="69"/>
      <c r="P73" s="69"/>
      <c r="Q73" s="18"/>
      <c r="R73" s="18"/>
      <c r="S73" s="18"/>
      <c r="T73" s="18"/>
      <c r="U73" s="43"/>
      <c r="V73" s="75"/>
      <c r="W73" s="43"/>
      <c r="X73" s="74"/>
      <c r="AD73" s="74"/>
    </row>
    <row r="74" spans="2:30" ht="15.75" thickBot="1" x14ac:dyDescent="0.25">
      <c r="B74" s="24"/>
      <c r="C74" s="25"/>
      <c r="D74" s="25"/>
      <c r="E74" s="25"/>
      <c r="F74" s="25"/>
      <c r="G74" s="25"/>
      <c r="H74" s="25"/>
      <c r="I74" s="18"/>
      <c r="J74" s="18"/>
      <c r="K74" s="18"/>
      <c r="L74" s="25"/>
      <c r="M74" s="25"/>
      <c r="N74" s="25"/>
      <c r="O74" s="68"/>
      <c r="P74" s="69"/>
      <c r="Q74" s="18"/>
      <c r="R74" s="18"/>
      <c r="S74" s="18"/>
      <c r="T74" s="18"/>
      <c r="U74" s="43"/>
      <c r="V74" s="70" t="s">
        <v>43</v>
      </c>
      <c r="W74" s="43"/>
      <c r="X74" s="71">
        <f>ROUND((X71*21%),2)</f>
        <v>525</v>
      </c>
      <c r="Y74" s="36"/>
      <c r="AD74" s="71">
        <f>ROUND((AD71*21%),2)</f>
        <v>13792.5</v>
      </c>
    </row>
    <row r="75" spans="2:30" ht="13.5" thickBot="1" x14ac:dyDescent="0.25">
      <c r="B75" s="24"/>
      <c r="C75" s="25"/>
      <c r="D75" s="25"/>
      <c r="E75" s="25"/>
      <c r="F75" s="25"/>
      <c r="G75" s="25"/>
      <c r="H75" s="25"/>
      <c r="I75" s="18"/>
      <c r="J75" s="18"/>
      <c r="K75" s="18"/>
      <c r="L75" s="25"/>
      <c r="M75" s="25"/>
      <c r="N75" s="25"/>
      <c r="O75" s="69"/>
      <c r="P75" s="69"/>
      <c r="Q75" s="18"/>
      <c r="R75" s="18"/>
      <c r="S75" s="18"/>
      <c r="T75" s="18"/>
      <c r="U75" s="43"/>
      <c r="V75" s="75"/>
      <c r="W75" s="43"/>
      <c r="X75" s="76"/>
      <c r="AD75" s="76"/>
    </row>
    <row r="76" spans="2:30" ht="15.75" thickBot="1" x14ac:dyDescent="0.25">
      <c r="B76" s="24"/>
      <c r="C76" s="25"/>
      <c r="D76" s="25"/>
      <c r="E76" s="25"/>
      <c r="F76" s="25"/>
      <c r="G76" s="25"/>
      <c r="H76" s="25"/>
      <c r="I76" s="18"/>
      <c r="J76" s="18"/>
      <c r="K76" s="18"/>
      <c r="L76" s="25"/>
      <c r="M76" s="25"/>
      <c r="N76" s="25"/>
      <c r="O76" s="68"/>
      <c r="P76" s="69"/>
      <c r="Q76" s="18"/>
      <c r="R76" s="18"/>
      <c r="S76" s="18"/>
      <c r="T76" s="18"/>
      <c r="U76" s="43"/>
      <c r="V76" s="70" t="s">
        <v>44</v>
      </c>
      <c r="W76" s="43"/>
      <c r="X76" s="71">
        <f>ROUND((X71+X74),2)</f>
        <v>3025</v>
      </c>
      <c r="Y76" s="36"/>
      <c r="AD76" s="71">
        <f>ROUND((AD71+AD74),2)</f>
        <v>79471.05</v>
      </c>
    </row>
    <row r="77" spans="2:30" x14ac:dyDescent="0.2">
      <c r="B77" s="15"/>
      <c r="C77" s="77"/>
      <c r="D77" s="15"/>
      <c r="H77" s="15"/>
      <c r="L77" s="15"/>
      <c r="M77" s="15"/>
      <c r="N77" s="15"/>
      <c r="O77" s="15"/>
      <c r="P77" s="15"/>
      <c r="U77" s="79"/>
      <c r="V77" s="79"/>
      <c r="W77" s="79"/>
      <c r="X77" s="79"/>
    </row>
    <row r="78" spans="2:30" x14ac:dyDescent="0.2">
      <c r="B78" s="15"/>
      <c r="C78" s="15"/>
      <c r="D78" s="15"/>
      <c r="H78" s="15"/>
      <c r="L78" s="15"/>
      <c r="M78" s="15"/>
      <c r="N78" s="15"/>
      <c r="O78" s="15"/>
      <c r="P78" s="15"/>
      <c r="U78" s="79"/>
      <c r="V78" s="79"/>
      <c r="W78" s="79"/>
      <c r="X78" s="79"/>
    </row>
    <row r="79" spans="2:30" ht="15" x14ac:dyDescent="0.25">
      <c r="B79" s="255" t="s">
        <v>54</v>
      </c>
      <c r="C79" s="256"/>
      <c r="D79" s="256"/>
      <c r="E79" s="256"/>
      <c r="F79" s="256"/>
      <c r="G79" s="256"/>
      <c r="H79" s="257"/>
      <c r="I79" s="257"/>
      <c r="J79" s="257"/>
      <c r="K79" s="257"/>
      <c r="L79" s="257"/>
      <c r="M79" s="257"/>
      <c r="N79" s="257"/>
      <c r="O79" s="257"/>
      <c r="P79" s="257"/>
      <c r="Q79" s="257"/>
      <c r="R79" s="257"/>
      <c r="U79" s="79"/>
      <c r="V79" s="79"/>
      <c r="W79" s="79"/>
      <c r="X79" s="79"/>
    </row>
    <row r="80" spans="2:30" x14ac:dyDescent="0.2">
      <c r="B80" s="15"/>
      <c r="C80" s="15"/>
      <c r="D80" s="15"/>
      <c r="H80" s="15"/>
      <c r="L80" s="15"/>
      <c r="M80" s="15"/>
      <c r="N80" s="15"/>
      <c r="O80" s="15"/>
      <c r="P80" s="15"/>
      <c r="U80" s="79"/>
      <c r="V80" s="79"/>
      <c r="W80" s="79"/>
      <c r="X80" s="79"/>
    </row>
    <row r="81" spans="1:29" s="16" customFormat="1" ht="12.75" customHeight="1" x14ac:dyDescent="0.2">
      <c r="A81" s="15"/>
      <c r="B81" s="258" t="s">
        <v>65</v>
      </c>
      <c r="C81" s="251"/>
      <c r="D81" s="251"/>
      <c r="E81" s="251"/>
      <c r="F81" s="251"/>
      <c r="G81" s="251"/>
      <c r="H81" s="251"/>
      <c r="I81" s="251"/>
      <c r="J81" s="251"/>
      <c r="K81" s="251"/>
      <c r="L81" s="251"/>
      <c r="M81" s="251"/>
      <c r="N81" s="251"/>
      <c r="O81" s="251"/>
      <c r="P81" s="251"/>
      <c r="Q81" s="251"/>
      <c r="R81" s="251"/>
      <c r="S81" s="78"/>
      <c r="T81" s="78"/>
      <c r="U81" s="79"/>
      <c r="V81" s="79"/>
      <c r="W81" s="79"/>
      <c r="X81" s="79"/>
      <c r="AB81" s="15"/>
      <c r="AC81" s="15"/>
    </row>
    <row r="82" spans="1:29" s="16" customFormat="1" x14ac:dyDescent="0.2">
      <c r="A82" s="15"/>
      <c r="B82" s="251"/>
      <c r="C82" s="251"/>
      <c r="D82" s="251"/>
      <c r="E82" s="251"/>
      <c r="F82" s="251"/>
      <c r="G82" s="251"/>
      <c r="H82" s="251"/>
      <c r="I82" s="251"/>
      <c r="J82" s="251"/>
      <c r="K82" s="251"/>
      <c r="L82" s="251"/>
      <c r="M82" s="251"/>
      <c r="N82" s="251"/>
      <c r="O82" s="251"/>
      <c r="P82" s="251"/>
      <c r="Q82" s="251"/>
      <c r="R82" s="251"/>
      <c r="S82" s="78"/>
      <c r="T82" s="78"/>
      <c r="U82" s="79"/>
      <c r="V82" s="79"/>
      <c r="W82" s="79"/>
      <c r="X82" s="79"/>
      <c r="AB82" s="15"/>
      <c r="AC82" s="15"/>
    </row>
    <row r="83" spans="1:29" s="16" customFormat="1" x14ac:dyDescent="0.2">
      <c r="A83" s="15"/>
      <c r="B83" s="251"/>
      <c r="C83" s="251"/>
      <c r="D83" s="251"/>
      <c r="E83" s="251"/>
      <c r="F83" s="251"/>
      <c r="G83" s="251"/>
      <c r="H83" s="251"/>
      <c r="I83" s="251"/>
      <c r="J83" s="251"/>
      <c r="K83" s="251"/>
      <c r="L83" s="251"/>
      <c r="M83" s="251"/>
      <c r="N83" s="251"/>
      <c r="O83" s="251"/>
      <c r="P83" s="251"/>
      <c r="Q83" s="251"/>
      <c r="R83" s="251"/>
      <c r="S83" s="78"/>
      <c r="T83" s="78"/>
      <c r="U83" s="79"/>
      <c r="V83" s="79"/>
      <c r="W83" s="79"/>
      <c r="X83" s="79"/>
      <c r="AB83" s="15"/>
      <c r="AC83" s="15"/>
    </row>
    <row r="84" spans="1:29" s="16" customFormat="1" x14ac:dyDescent="0.2">
      <c r="A84" s="15"/>
      <c r="B84" s="251"/>
      <c r="C84" s="251"/>
      <c r="D84" s="251"/>
      <c r="E84" s="251"/>
      <c r="F84" s="251"/>
      <c r="G84" s="251"/>
      <c r="H84" s="251"/>
      <c r="I84" s="251"/>
      <c r="J84" s="251"/>
      <c r="K84" s="251"/>
      <c r="L84" s="251"/>
      <c r="M84" s="251"/>
      <c r="N84" s="251"/>
      <c r="O84" s="251"/>
      <c r="P84" s="251"/>
      <c r="Q84" s="251"/>
      <c r="R84" s="251"/>
      <c r="S84" s="78"/>
      <c r="T84" s="78"/>
      <c r="U84" s="79"/>
      <c r="V84" s="79"/>
      <c r="W84" s="79"/>
      <c r="X84" s="79"/>
      <c r="AB84" s="15"/>
      <c r="AC84" s="15"/>
    </row>
    <row r="85" spans="1:29" s="16" customFormat="1" x14ac:dyDescent="0.2">
      <c r="A85" s="15"/>
      <c r="B85" s="15"/>
      <c r="C85" s="80"/>
      <c r="D85" s="80"/>
      <c r="E85" s="80"/>
      <c r="F85" s="80"/>
      <c r="G85" s="80"/>
      <c r="H85" s="15"/>
      <c r="I85" s="78"/>
      <c r="J85" s="78"/>
      <c r="K85" s="78"/>
      <c r="L85" s="15"/>
      <c r="M85" s="15"/>
      <c r="N85" s="15"/>
      <c r="O85" s="15"/>
      <c r="P85" s="15"/>
      <c r="Q85" s="78"/>
      <c r="R85" s="78"/>
      <c r="S85" s="78"/>
      <c r="T85" s="78"/>
      <c r="U85" s="79"/>
      <c r="V85" s="79"/>
      <c r="W85" s="79"/>
      <c r="X85" s="79"/>
      <c r="AB85" s="15"/>
      <c r="AC85" s="15"/>
    </row>
    <row r="86" spans="1:29" ht="11.25" customHeight="1" x14ac:dyDescent="0.2">
      <c r="B86" s="258" t="s">
        <v>55</v>
      </c>
      <c r="C86" s="251"/>
      <c r="D86" s="251"/>
      <c r="E86" s="251"/>
      <c r="F86" s="251"/>
      <c r="G86" s="251"/>
      <c r="H86" s="251"/>
      <c r="I86" s="251"/>
      <c r="J86" s="251"/>
      <c r="K86" s="251"/>
      <c r="L86" s="251"/>
      <c r="M86" s="251"/>
      <c r="N86" s="251"/>
      <c r="O86" s="251"/>
      <c r="P86" s="251"/>
      <c r="Q86" s="251"/>
      <c r="R86" s="251"/>
      <c r="U86" s="79"/>
      <c r="V86" s="79"/>
      <c r="W86" s="79"/>
      <c r="X86" s="79"/>
    </row>
    <row r="87" spans="1:29" ht="11.25" customHeight="1" x14ac:dyDescent="0.2">
      <c r="B87" s="251"/>
      <c r="C87" s="251"/>
      <c r="D87" s="251"/>
      <c r="E87" s="251"/>
      <c r="F87" s="251"/>
      <c r="G87" s="251"/>
      <c r="H87" s="251"/>
      <c r="I87" s="251"/>
      <c r="J87" s="251"/>
      <c r="K87" s="251"/>
      <c r="L87" s="251"/>
      <c r="M87" s="251"/>
      <c r="N87" s="251"/>
      <c r="O87" s="251"/>
      <c r="P87" s="251"/>
      <c r="Q87" s="251"/>
      <c r="R87" s="251"/>
      <c r="U87" s="79"/>
      <c r="V87" s="79"/>
      <c r="W87" s="79"/>
      <c r="X87" s="79"/>
    </row>
    <row r="88" spans="1:29" ht="11.25" customHeight="1" x14ac:dyDescent="0.2">
      <c r="B88" s="251"/>
      <c r="C88" s="251"/>
      <c r="D88" s="251"/>
      <c r="E88" s="251"/>
      <c r="F88" s="251"/>
      <c r="G88" s="251"/>
      <c r="H88" s="251"/>
      <c r="I88" s="251"/>
      <c r="J88" s="251"/>
      <c r="K88" s="251"/>
      <c r="L88" s="251"/>
      <c r="M88" s="251"/>
      <c r="N88" s="251"/>
      <c r="O88" s="251"/>
      <c r="P88" s="251"/>
      <c r="Q88" s="251"/>
      <c r="R88" s="251"/>
      <c r="U88" s="79"/>
      <c r="V88" s="79"/>
      <c r="W88" s="79"/>
      <c r="X88" s="79"/>
    </row>
    <row r="89" spans="1:29" ht="11.25" customHeight="1" x14ac:dyDescent="0.2">
      <c r="B89" s="251"/>
      <c r="C89" s="251"/>
      <c r="D89" s="251"/>
      <c r="E89" s="251"/>
      <c r="F89" s="251"/>
      <c r="G89" s="251"/>
      <c r="H89" s="251"/>
      <c r="I89" s="251"/>
      <c r="J89" s="251"/>
      <c r="K89" s="251"/>
      <c r="L89" s="251"/>
      <c r="M89" s="251"/>
      <c r="N89" s="251"/>
      <c r="O89" s="251"/>
      <c r="P89" s="251"/>
      <c r="Q89" s="251"/>
      <c r="R89" s="251"/>
      <c r="U89" s="79"/>
      <c r="V89" s="79"/>
      <c r="W89" s="79"/>
      <c r="X89" s="79"/>
    </row>
    <row r="90" spans="1:29" s="86" customFormat="1" ht="11.25" customHeight="1" x14ac:dyDescent="0.2">
      <c r="A90" s="81"/>
      <c r="B90" s="82"/>
      <c r="C90" s="82"/>
      <c r="D90" s="82"/>
      <c r="E90" s="82"/>
      <c r="F90" s="82"/>
      <c r="G90" s="82"/>
      <c r="H90" s="82"/>
      <c r="I90" s="82"/>
      <c r="J90" s="82"/>
      <c r="K90" s="82"/>
      <c r="L90" s="82"/>
      <c r="M90" s="82"/>
      <c r="N90" s="82"/>
      <c r="O90" s="82"/>
      <c r="P90" s="82"/>
      <c r="Q90" s="82"/>
      <c r="R90" s="82"/>
      <c r="S90" s="83"/>
      <c r="T90" s="83"/>
      <c r="U90" s="84"/>
      <c r="V90" s="84"/>
      <c r="W90" s="84"/>
      <c r="X90" s="84"/>
      <c r="Y90" s="85"/>
      <c r="Z90" s="85"/>
      <c r="AA90" s="85"/>
      <c r="AB90" s="81"/>
      <c r="AC90" s="81"/>
    </row>
    <row r="91" spans="1:29" ht="26.25" customHeight="1" x14ac:dyDescent="0.25">
      <c r="B91" s="234" t="s">
        <v>56</v>
      </c>
      <c r="C91" s="251"/>
      <c r="D91" s="251"/>
      <c r="E91" s="251"/>
      <c r="F91" s="251"/>
      <c r="G91" s="251"/>
      <c r="H91" s="251"/>
      <c r="I91" s="251"/>
      <c r="J91" s="251"/>
      <c r="K91" s="252"/>
      <c r="L91" s="252"/>
      <c r="M91" s="252"/>
      <c r="N91" s="252"/>
      <c r="O91" s="252"/>
      <c r="P91" s="252"/>
      <c r="Q91" s="252"/>
      <c r="R91" s="252"/>
      <c r="U91" s="79"/>
      <c r="V91" s="79"/>
      <c r="W91" s="79"/>
      <c r="X91" s="79"/>
    </row>
    <row r="92" spans="1:29" x14ac:dyDescent="0.2">
      <c r="B92" s="15"/>
      <c r="C92" s="15"/>
      <c r="D92" s="15"/>
      <c r="H92" s="15"/>
      <c r="L92" s="15"/>
      <c r="M92" s="15"/>
      <c r="N92" s="15"/>
      <c r="O92" s="15"/>
      <c r="P92" s="15"/>
      <c r="U92" s="79"/>
      <c r="V92" s="79"/>
      <c r="W92" s="79"/>
      <c r="X92" s="79"/>
    </row>
    <row r="93" spans="1:29" x14ac:dyDescent="0.2">
      <c r="B93" s="15"/>
      <c r="C93" s="15"/>
      <c r="D93" s="15"/>
      <c r="H93" s="15"/>
      <c r="L93" s="15"/>
      <c r="M93" s="15"/>
      <c r="N93" s="15"/>
      <c r="O93" s="15"/>
      <c r="P93" s="15"/>
      <c r="U93" s="79"/>
      <c r="V93" s="79"/>
      <c r="W93" s="79"/>
      <c r="X93" s="79"/>
    </row>
    <row r="94" spans="1:29" x14ac:dyDescent="0.2">
      <c r="B94" s="15"/>
      <c r="C94" s="15"/>
      <c r="D94" s="15"/>
      <c r="H94" s="15"/>
      <c r="L94" s="15"/>
      <c r="M94" s="15"/>
      <c r="N94" s="15"/>
      <c r="O94" s="15"/>
      <c r="P94" s="15"/>
      <c r="U94" s="79"/>
      <c r="V94" s="79"/>
      <c r="W94" s="79"/>
      <c r="X94" s="79"/>
    </row>
    <row r="95" spans="1:29" x14ac:dyDescent="0.2">
      <c r="B95" s="15"/>
      <c r="C95" s="15"/>
      <c r="D95" s="15"/>
      <c r="H95" s="15"/>
      <c r="L95" s="15"/>
      <c r="M95" s="15"/>
      <c r="N95" s="15"/>
      <c r="O95" s="15"/>
      <c r="P95" s="15"/>
      <c r="U95" s="79"/>
      <c r="V95" s="79"/>
      <c r="W95" s="79"/>
      <c r="X95" s="79"/>
    </row>
    <row r="96" spans="1:29" x14ac:dyDescent="0.2">
      <c r="B96" s="15"/>
      <c r="C96" s="15"/>
      <c r="D96" s="15"/>
      <c r="H96" s="15"/>
      <c r="L96" s="15"/>
      <c r="M96" s="15"/>
      <c r="N96" s="15"/>
      <c r="O96" s="15"/>
      <c r="P96" s="15"/>
      <c r="U96" s="79"/>
      <c r="V96" s="79"/>
      <c r="W96" s="79"/>
      <c r="X96" s="79"/>
    </row>
    <row r="97" spans="2:24" x14ac:dyDescent="0.2">
      <c r="B97" s="15"/>
      <c r="C97" s="15"/>
      <c r="D97" s="15"/>
      <c r="H97" s="15"/>
      <c r="L97" s="15"/>
      <c r="M97" s="15"/>
      <c r="N97" s="15"/>
      <c r="O97" s="15"/>
      <c r="P97" s="15"/>
      <c r="U97" s="79"/>
      <c r="V97" s="79"/>
      <c r="W97" s="79"/>
      <c r="X97" s="79"/>
    </row>
    <row r="98" spans="2:24" x14ac:dyDescent="0.2">
      <c r="B98" s="15"/>
      <c r="C98" s="15"/>
      <c r="D98" s="15"/>
      <c r="H98" s="15"/>
      <c r="L98" s="15"/>
      <c r="M98" s="15"/>
      <c r="N98" s="15"/>
      <c r="O98" s="15"/>
      <c r="P98" s="15"/>
      <c r="U98" s="79"/>
      <c r="V98" s="79"/>
      <c r="W98" s="79"/>
      <c r="X98" s="79"/>
    </row>
    <row r="99" spans="2:24" x14ac:dyDescent="0.2">
      <c r="B99" s="15"/>
      <c r="C99" s="15"/>
      <c r="D99" s="15"/>
      <c r="H99" s="15"/>
      <c r="L99" s="15"/>
      <c r="M99" s="15"/>
      <c r="N99" s="15"/>
      <c r="O99" s="15"/>
      <c r="P99" s="15"/>
      <c r="U99" s="79"/>
      <c r="V99" s="79"/>
      <c r="W99" s="79"/>
      <c r="X99" s="79"/>
    </row>
    <row r="100" spans="2:24" x14ac:dyDescent="0.2">
      <c r="B100" s="15"/>
      <c r="C100" s="15"/>
      <c r="D100" s="15"/>
      <c r="H100" s="15"/>
      <c r="L100" s="15"/>
      <c r="M100" s="15"/>
      <c r="N100" s="15"/>
      <c r="O100" s="15"/>
      <c r="P100" s="15"/>
      <c r="U100" s="79"/>
      <c r="V100" s="79"/>
      <c r="W100" s="79"/>
      <c r="X100" s="79"/>
    </row>
    <row r="101" spans="2:24" x14ac:dyDescent="0.2">
      <c r="B101" s="15"/>
      <c r="C101" s="15"/>
      <c r="D101" s="15"/>
      <c r="H101" s="15"/>
      <c r="L101" s="15"/>
      <c r="M101" s="15"/>
      <c r="N101" s="15"/>
      <c r="O101" s="15"/>
      <c r="P101" s="15"/>
      <c r="U101" s="79"/>
      <c r="V101" s="79"/>
      <c r="W101" s="79"/>
      <c r="X101" s="79"/>
    </row>
    <row r="102" spans="2:24" x14ac:dyDescent="0.2">
      <c r="B102" s="15"/>
      <c r="C102" s="15"/>
      <c r="D102" s="15"/>
      <c r="H102" s="15"/>
      <c r="L102" s="15"/>
      <c r="M102" s="15"/>
      <c r="N102" s="15"/>
      <c r="O102" s="15"/>
      <c r="P102" s="15"/>
      <c r="U102" s="79"/>
      <c r="V102" s="79"/>
      <c r="W102" s="79"/>
      <c r="X102" s="79"/>
    </row>
    <row r="103" spans="2:24" x14ac:dyDescent="0.2">
      <c r="B103" s="15"/>
      <c r="C103" s="15"/>
      <c r="D103" s="15"/>
      <c r="H103" s="15"/>
      <c r="L103" s="15"/>
      <c r="M103" s="15"/>
      <c r="N103" s="15"/>
      <c r="O103" s="15"/>
      <c r="P103" s="15"/>
      <c r="U103" s="79"/>
      <c r="V103" s="79"/>
      <c r="W103" s="79"/>
      <c r="X103" s="79"/>
    </row>
    <row r="104" spans="2:24" x14ac:dyDescent="0.2">
      <c r="B104" s="15"/>
      <c r="C104" s="15"/>
      <c r="D104" s="15"/>
      <c r="H104" s="15"/>
      <c r="L104" s="15"/>
      <c r="M104" s="15"/>
      <c r="N104" s="15"/>
      <c r="O104" s="15"/>
      <c r="P104" s="15"/>
      <c r="U104" s="79"/>
      <c r="V104" s="79"/>
      <c r="W104" s="79"/>
      <c r="X104" s="79"/>
    </row>
    <row r="105" spans="2:24" x14ac:dyDescent="0.2">
      <c r="B105" s="15"/>
      <c r="C105" s="15"/>
      <c r="D105" s="15"/>
      <c r="H105" s="15"/>
      <c r="L105" s="15"/>
      <c r="M105" s="15"/>
      <c r="N105" s="15"/>
      <c r="O105" s="15"/>
      <c r="P105" s="15"/>
      <c r="U105" s="79"/>
      <c r="V105" s="79"/>
      <c r="W105" s="79"/>
      <c r="X105" s="79"/>
    </row>
    <row r="106" spans="2:24" x14ac:dyDescent="0.2">
      <c r="B106" s="15"/>
      <c r="C106" s="15"/>
      <c r="D106" s="15"/>
      <c r="H106" s="15"/>
      <c r="L106" s="15"/>
      <c r="M106" s="15"/>
      <c r="N106" s="15"/>
      <c r="O106" s="15"/>
      <c r="P106" s="15"/>
      <c r="U106" s="79"/>
      <c r="V106" s="79"/>
      <c r="W106" s="79"/>
      <c r="X106" s="79"/>
    </row>
    <row r="107" spans="2:24" x14ac:dyDescent="0.2">
      <c r="B107" s="15"/>
      <c r="C107" s="15"/>
      <c r="D107" s="15"/>
      <c r="H107" s="15"/>
      <c r="L107" s="15"/>
      <c r="M107" s="15"/>
      <c r="N107" s="15"/>
      <c r="O107" s="15"/>
      <c r="P107" s="15"/>
      <c r="U107" s="79"/>
      <c r="V107" s="79"/>
      <c r="W107" s="79"/>
      <c r="X107" s="79"/>
    </row>
    <row r="108" spans="2:24" x14ac:dyDescent="0.2">
      <c r="B108" s="15"/>
      <c r="C108" s="15"/>
      <c r="D108" s="15"/>
      <c r="H108" s="15"/>
      <c r="L108" s="15"/>
      <c r="M108" s="15"/>
      <c r="N108" s="15"/>
      <c r="O108" s="15"/>
      <c r="P108" s="15"/>
      <c r="U108" s="79"/>
      <c r="V108" s="79"/>
      <c r="W108" s="79"/>
      <c r="X108" s="79"/>
    </row>
    <row r="109" spans="2:24" x14ac:dyDescent="0.2">
      <c r="B109" s="15"/>
      <c r="C109" s="15"/>
      <c r="D109" s="15"/>
      <c r="H109" s="15"/>
      <c r="L109" s="15"/>
      <c r="M109" s="15"/>
      <c r="N109" s="15"/>
      <c r="O109" s="15"/>
      <c r="P109" s="15"/>
      <c r="U109" s="79"/>
      <c r="V109" s="79"/>
      <c r="W109" s="79"/>
      <c r="X109" s="79"/>
    </row>
    <row r="110" spans="2:24" x14ac:dyDescent="0.2">
      <c r="B110" s="15"/>
      <c r="C110" s="15"/>
      <c r="D110" s="15"/>
      <c r="H110" s="15"/>
      <c r="L110" s="15"/>
      <c r="M110" s="15"/>
      <c r="N110" s="15"/>
      <c r="O110" s="15"/>
      <c r="P110" s="15"/>
      <c r="U110" s="79"/>
      <c r="V110" s="79"/>
      <c r="W110" s="79"/>
      <c r="X110" s="79"/>
    </row>
    <row r="111" spans="2:24" x14ac:dyDescent="0.2">
      <c r="B111" s="15"/>
      <c r="C111" s="15"/>
      <c r="D111" s="15"/>
      <c r="H111" s="15"/>
      <c r="L111" s="15"/>
      <c r="M111" s="15"/>
      <c r="N111" s="15"/>
      <c r="O111" s="15"/>
      <c r="P111" s="15"/>
      <c r="U111" s="79"/>
      <c r="V111" s="79"/>
      <c r="W111" s="79"/>
      <c r="X111" s="79"/>
    </row>
    <row r="112" spans="2:24" x14ac:dyDescent="0.2">
      <c r="B112" s="15"/>
      <c r="C112" s="15"/>
      <c r="D112" s="15"/>
      <c r="H112" s="15"/>
      <c r="L112" s="15"/>
      <c r="M112" s="15"/>
      <c r="N112" s="15"/>
      <c r="O112" s="15"/>
      <c r="P112" s="15"/>
      <c r="U112" s="79"/>
      <c r="V112" s="79"/>
      <c r="W112" s="79"/>
      <c r="X112" s="79"/>
    </row>
    <row r="113" spans="2:24" x14ac:dyDescent="0.2">
      <c r="B113" s="15"/>
      <c r="C113" s="15"/>
      <c r="D113" s="15"/>
      <c r="H113" s="15"/>
      <c r="L113" s="15"/>
      <c r="M113" s="15"/>
      <c r="N113" s="15"/>
      <c r="O113" s="15"/>
      <c r="P113" s="15"/>
      <c r="U113" s="79"/>
      <c r="V113" s="79"/>
      <c r="W113" s="79"/>
      <c r="X113" s="79"/>
    </row>
    <row r="114" spans="2:24" x14ac:dyDescent="0.2">
      <c r="B114" s="15"/>
      <c r="C114" s="15"/>
      <c r="D114" s="15"/>
      <c r="H114" s="15"/>
      <c r="L114" s="15"/>
      <c r="M114" s="15"/>
      <c r="N114" s="15"/>
      <c r="O114" s="15"/>
      <c r="P114" s="15"/>
      <c r="U114" s="79"/>
      <c r="V114" s="79"/>
      <c r="W114" s="79"/>
      <c r="X114" s="79"/>
    </row>
    <row r="115" spans="2:24" x14ac:dyDescent="0.2">
      <c r="B115" s="15"/>
      <c r="C115" s="15"/>
      <c r="D115" s="15"/>
      <c r="H115" s="15"/>
      <c r="L115" s="15"/>
      <c r="M115" s="15"/>
      <c r="N115" s="15"/>
      <c r="O115" s="15"/>
      <c r="P115" s="15"/>
      <c r="U115" s="79"/>
      <c r="V115" s="79"/>
      <c r="W115" s="79"/>
      <c r="X115" s="79"/>
    </row>
    <row r="116" spans="2:24" x14ac:dyDescent="0.2">
      <c r="B116" s="15"/>
      <c r="C116" s="15"/>
      <c r="D116" s="15"/>
      <c r="H116" s="15"/>
      <c r="L116" s="15"/>
      <c r="M116" s="15"/>
      <c r="N116" s="15"/>
      <c r="O116" s="15"/>
      <c r="P116" s="15"/>
      <c r="U116" s="79"/>
      <c r="V116" s="79"/>
      <c r="W116" s="79"/>
      <c r="X116" s="79"/>
    </row>
    <row r="117" spans="2:24" x14ac:dyDescent="0.2">
      <c r="B117" s="15"/>
      <c r="C117" s="15"/>
      <c r="D117" s="15"/>
      <c r="H117" s="15"/>
      <c r="L117" s="15"/>
      <c r="M117" s="15"/>
      <c r="N117" s="15"/>
      <c r="O117" s="15"/>
      <c r="P117" s="15"/>
      <c r="U117" s="79"/>
      <c r="V117" s="79"/>
      <c r="W117" s="79"/>
      <c r="X117" s="79"/>
    </row>
    <row r="118" spans="2:24" x14ac:dyDescent="0.2">
      <c r="B118" s="15"/>
      <c r="C118" s="15"/>
      <c r="D118" s="15"/>
      <c r="H118" s="15"/>
      <c r="L118" s="15"/>
      <c r="M118" s="15"/>
      <c r="N118" s="15"/>
      <c r="O118" s="15"/>
      <c r="P118" s="15"/>
      <c r="U118" s="79"/>
      <c r="V118" s="79"/>
      <c r="W118" s="79"/>
      <c r="X118" s="79"/>
    </row>
    <row r="119" spans="2:24" x14ac:dyDescent="0.2">
      <c r="B119" s="15"/>
      <c r="C119" s="15"/>
      <c r="D119" s="15"/>
      <c r="H119" s="15"/>
      <c r="L119" s="15"/>
      <c r="M119" s="15"/>
      <c r="N119" s="15"/>
      <c r="O119" s="15"/>
      <c r="P119" s="15"/>
      <c r="U119" s="79"/>
      <c r="V119" s="79"/>
      <c r="W119" s="79"/>
      <c r="X119" s="79"/>
    </row>
    <row r="120" spans="2:24" x14ac:dyDescent="0.2">
      <c r="B120" s="15"/>
      <c r="C120" s="15"/>
      <c r="D120" s="15"/>
      <c r="H120" s="15"/>
      <c r="L120" s="15"/>
      <c r="M120" s="15"/>
      <c r="N120" s="15"/>
      <c r="O120" s="15"/>
      <c r="P120" s="15"/>
      <c r="U120" s="79"/>
      <c r="V120" s="79"/>
      <c r="W120" s="79"/>
      <c r="X120" s="79"/>
    </row>
    <row r="121" spans="2:24" x14ac:dyDescent="0.2">
      <c r="B121" s="15"/>
      <c r="C121" s="15"/>
      <c r="D121" s="15"/>
      <c r="H121" s="15"/>
      <c r="L121" s="15"/>
      <c r="M121" s="15"/>
      <c r="N121" s="15"/>
      <c r="O121" s="15"/>
      <c r="P121" s="15"/>
      <c r="U121" s="79"/>
      <c r="V121" s="79"/>
      <c r="W121" s="79"/>
      <c r="X121" s="79"/>
    </row>
    <row r="122" spans="2:24" x14ac:dyDescent="0.2">
      <c r="B122" s="15"/>
      <c r="C122" s="15"/>
      <c r="D122" s="15"/>
      <c r="H122" s="15"/>
      <c r="L122" s="15"/>
      <c r="M122" s="15"/>
      <c r="N122" s="15"/>
      <c r="O122" s="15"/>
      <c r="P122" s="15"/>
      <c r="U122" s="79"/>
      <c r="V122" s="79"/>
      <c r="W122" s="79"/>
      <c r="X122" s="79"/>
    </row>
    <row r="123" spans="2:24" x14ac:dyDescent="0.2">
      <c r="B123" s="15"/>
      <c r="C123" s="15"/>
      <c r="D123" s="15"/>
      <c r="H123" s="15"/>
      <c r="L123" s="15"/>
      <c r="M123" s="15"/>
      <c r="N123" s="15"/>
      <c r="O123" s="15"/>
      <c r="P123" s="15"/>
      <c r="U123" s="79"/>
      <c r="V123" s="79"/>
      <c r="W123" s="79"/>
      <c r="X123" s="79"/>
    </row>
    <row r="124" spans="2:24" x14ac:dyDescent="0.2">
      <c r="B124" s="15"/>
      <c r="C124" s="15"/>
      <c r="D124" s="15"/>
      <c r="H124" s="15"/>
      <c r="L124" s="15"/>
      <c r="M124" s="15"/>
      <c r="N124" s="15"/>
      <c r="O124" s="15"/>
      <c r="P124" s="15"/>
      <c r="U124" s="79"/>
      <c r="V124" s="79"/>
      <c r="W124" s="79"/>
      <c r="X124" s="79"/>
    </row>
    <row r="125" spans="2:24" x14ac:dyDescent="0.2">
      <c r="B125" s="15"/>
      <c r="C125" s="15"/>
      <c r="D125" s="15"/>
      <c r="H125" s="15"/>
      <c r="L125" s="15"/>
      <c r="M125" s="15"/>
      <c r="N125" s="15"/>
      <c r="O125" s="15"/>
      <c r="P125" s="15"/>
      <c r="U125" s="79"/>
      <c r="V125" s="79"/>
      <c r="W125" s="79"/>
      <c r="X125" s="79"/>
    </row>
    <row r="126" spans="2:24" x14ac:dyDescent="0.2">
      <c r="B126" s="15"/>
      <c r="C126" s="15"/>
      <c r="D126" s="15"/>
      <c r="H126" s="15"/>
      <c r="L126" s="15"/>
      <c r="M126" s="15"/>
      <c r="N126" s="15"/>
      <c r="O126" s="15"/>
      <c r="P126" s="15"/>
      <c r="U126" s="79"/>
      <c r="V126" s="79"/>
      <c r="W126" s="79"/>
      <c r="X126" s="79"/>
    </row>
    <row r="127" spans="2:24" x14ac:dyDescent="0.2">
      <c r="B127" s="15"/>
      <c r="C127" s="15"/>
      <c r="D127" s="15"/>
      <c r="H127" s="15"/>
      <c r="L127" s="15"/>
      <c r="M127" s="15"/>
      <c r="N127" s="15"/>
      <c r="O127" s="15"/>
      <c r="P127" s="15"/>
      <c r="U127" s="79"/>
      <c r="V127" s="79"/>
      <c r="W127" s="79"/>
      <c r="X127" s="79"/>
    </row>
    <row r="128" spans="2:24" x14ac:dyDescent="0.2">
      <c r="B128" s="15"/>
      <c r="C128" s="15"/>
      <c r="D128" s="15"/>
      <c r="H128" s="15"/>
      <c r="L128" s="15"/>
      <c r="M128" s="15"/>
      <c r="N128" s="15"/>
      <c r="O128" s="15"/>
      <c r="P128" s="15"/>
      <c r="U128" s="79"/>
      <c r="V128" s="79"/>
      <c r="W128" s="79"/>
      <c r="X128" s="79"/>
    </row>
    <row r="129" spans="2:24" x14ac:dyDescent="0.2">
      <c r="B129" s="15"/>
      <c r="C129" s="15"/>
      <c r="D129" s="15"/>
      <c r="H129" s="15"/>
      <c r="L129" s="15"/>
      <c r="M129" s="15"/>
      <c r="N129" s="15"/>
      <c r="O129" s="15"/>
      <c r="P129" s="15"/>
      <c r="U129" s="79"/>
      <c r="V129" s="79"/>
      <c r="W129" s="79"/>
      <c r="X129" s="79"/>
    </row>
    <row r="130" spans="2:24" x14ac:dyDescent="0.2">
      <c r="B130" s="15"/>
      <c r="C130" s="15"/>
      <c r="D130" s="15"/>
      <c r="H130" s="15"/>
      <c r="L130" s="15"/>
      <c r="M130" s="15"/>
      <c r="N130" s="15"/>
      <c r="O130" s="15"/>
      <c r="P130" s="15"/>
      <c r="U130" s="79"/>
      <c r="V130" s="79"/>
      <c r="W130" s="79"/>
      <c r="X130" s="79"/>
    </row>
    <row r="131" spans="2:24" x14ac:dyDescent="0.2">
      <c r="B131" s="15"/>
      <c r="C131" s="15"/>
      <c r="D131" s="15"/>
      <c r="H131" s="15"/>
      <c r="L131" s="15"/>
      <c r="M131" s="15"/>
      <c r="N131" s="15"/>
      <c r="O131" s="15"/>
      <c r="P131" s="15"/>
      <c r="U131" s="79"/>
      <c r="V131" s="79"/>
      <c r="W131" s="79"/>
      <c r="X131" s="79"/>
    </row>
    <row r="132" spans="2:24" x14ac:dyDescent="0.2">
      <c r="B132" s="15"/>
      <c r="C132" s="15"/>
      <c r="D132" s="15"/>
      <c r="H132" s="15"/>
      <c r="L132" s="15"/>
      <c r="M132" s="15"/>
      <c r="N132" s="15"/>
      <c r="O132" s="15"/>
      <c r="P132" s="15"/>
      <c r="U132" s="79"/>
      <c r="V132" s="79"/>
      <c r="W132" s="79"/>
      <c r="X132" s="79"/>
    </row>
    <row r="133" spans="2:24" x14ac:dyDescent="0.2">
      <c r="B133" s="15"/>
      <c r="C133" s="15"/>
      <c r="D133" s="15"/>
      <c r="H133" s="15"/>
      <c r="L133" s="15"/>
      <c r="M133" s="15"/>
      <c r="N133" s="15"/>
      <c r="O133" s="15"/>
      <c r="P133" s="15"/>
      <c r="U133" s="79"/>
      <c r="V133" s="79"/>
      <c r="W133" s="79"/>
      <c r="X133" s="79"/>
    </row>
    <row r="134" spans="2:24" x14ac:dyDescent="0.2">
      <c r="B134" s="15"/>
      <c r="C134" s="15"/>
      <c r="D134" s="15"/>
      <c r="H134" s="15"/>
      <c r="L134" s="15"/>
      <c r="M134" s="15"/>
      <c r="N134" s="15"/>
      <c r="O134" s="15"/>
      <c r="P134" s="15"/>
      <c r="U134" s="79"/>
      <c r="V134" s="79"/>
      <c r="W134" s="79"/>
      <c r="X134" s="79"/>
    </row>
    <row r="135" spans="2:24" x14ac:dyDescent="0.2">
      <c r="B135" s="15"/>
      <c r="C135" s="15"/>
      <c r="D135" s="15"/>
      <c r="H135" s="15"/>
      <c r="L135" s="15"/>
      <c r="M135" s="15"/>
      <c r="N135" s="15"/>
      <c r="O135" s="15"/>
      <c r="P135" s="15"/>
      <c r="U135" s="79"/>
      <c r="V135" s="79"/>
      <c r="W135" s="79"/>
      <c r="X135" s="79"/>
    </row>
    <row r="136" spans="2:24" x14ac:dyDescent="0.2">
      <c r="B136" s="15"/>
      <c r="C136" s="15"/>
      <c r="D136" s="15"/>
      <c r="H136" s="15"/>
      <c r="L136" s="15"/>
      <c r="M136" s="15"/>
      <c r="N136" s="15"/>
      <c r="O136" s="15"/>
      <c r="P136" s="15"/>
      <c r="U136" s="79"/>
      <c r="V136" s="79"/>
      <c r="W136" s="79"/>
      <c r="X136" s="79"/>
    </row>
    <row r="137" spans="2:24" x14ac:dyDescent="0.2">
      <c r="B137" s="15"/>
      <c r="C137" s="15"/>
      <c r="D137" s="15"/>
      <c r="H137" s="15"/>
      <c r="L137" s="15"/>
      <c r="M137" s="15"/>
      <c r="N137" s="15"/>
      <c r="O137" s="15"/>
      <c r="P137" s="15"/>
      <c r="U137" s="79"/>
      <c r="V137" s="79"/>
      <c r="W137" s="79"/>
      <c r="X137" s="79"/>
    </row>
    <row r="138" spans="2:24" x14ac:dyDescent="0.2">
      <c r="B138" s="15"/>
      <c r="C138" s="15"/>
      <c r="D138" s="15"/>
      <c r="H138" s="15"/>
      <c r="L138" s="15"/>
      <c r="M138" s="15"/>
      <c r="N138" s="15"/>
      <c r="O138" s="15"/>
      <c r="P138" s="15"/>
      <c r="U138" s="79"/>
      <c r="V138" s="79"/>
      <c r="W138" s="79"/>
      <c r="X138" s="79"/>
    </row>
    <row r="139" spans="2:24" x14ac:dyDescent="0.2">
      <c r="B139" s="15"/>
      <c r="C139" s="15"/>
      <c r="D139" s="15"/>
      <c r="H139" s="15"/>
      <c r="L139" s="15"/>
      <c r="M139" s="15"/>
      <c r="N139" s="15"/>
      <c r="O139" s="15"/>
      <c r="P139" s="15"/>
      <c r="U139" s="79"/>
      <c r="V139" s="79"/>
      <c r="W139" s="79"/>
      <c r="X139" s="79"/>
    </row>
    <row r="140" spans="2:24" x14ac:dyDescent="0.2">
      <c r="B140" s="15"/>
      <c r="C140" s="15"/>
      <c r="D140" s="15"/>
      <c r="H140" s="15"/>
      <c r="L140" s="15"/>
      <c r="M140" s="15"/>
      <c r="N140" s="15"/>
      <c r="O140" s="15"/>
      <c r="P140" s="15"/>
      <c r="U140" s="79"/>
      <c r="V140" s="79"/>
      <c r="W140" s="79"/>
      <c r="X140" s="79"/>
    </row>
    <row r="141" spans="2:24" x14ac:dyDescent="0.2">
      <c r="B141" s="15"/>
      <c r="C141" s="15"/>
      <c r="D141" s="15"/>
      <c r="H141" s="15"/>
      <c r="L141" s="15"/>
      <c r="M141" s="15"/>
      <c r="N141" s="15"/>
      <c r="O141" s="15"/>
      <c r="P141" s="15"/>
      <c r="U141" s="79"/>
      <c r="V141" s="79"/>
      <c r="W141" s="79"/>
      <c r="X141" s="79"/>
    </row>
    <row r="142" spans="2:24" x14ac:dyDescent="0.2">
      <c r="B142" s="15"/>
      <c r="C142" s="15"/>
      <c r="D142" s="15"/>
      <c r="H142" s="15"/>
      <c r="L142" s="15"/>
      <c r="M142" s="15"/>
      <c r="N142" s="15"/>
      <c r="O142" s="15"/>
      <c r="P142" s="15"/>
      <c r="U142" s="79"/>
      <c r="V142" s="79"/>
      <c r="W142" s="79"/>
      <c r="X142" s="79"/>
    </row>
    <row r="143" spans="2:24" x14ac:dyDescent="0.2">
      <c r="B143" s="15"/>
      <c r="C143" s="15"/>
      <c r="D143" s="15"/>
      <c r="H143" s="15"/>
      <c r="L143" s="15"/>
      <c r="M143" s="15"/>
      <c r="N143" s="15"/>
      <c r="O143" s="15"/>
      <c r="P143" s="15"/>
      <c r="U143" s="79"/>
      <c r="V143" s="79"/>
      <c r="W143" s="79"/>
      <c r="X143" s="79"/>
    </row>
  </sheetData>
  <sheetProtection algorithmName="SHA-512" hashValue="RBZzkVIWH5Y7LWaxydGL2SLPcK4d55vQnfLcE2EzK/3bcg6y1TS/TivCrd4JirFex97lXWr9J7jsoelm5yzicg==" saltValue="DrpvXezTa037PEXKAJS/aw==" spinCount="100000" sheet="1" objects="1" scenarios="1"/>
  <mergeCells count="134">
    <mergeCell ref="B91:R91"/>
    <mergeCell ref="I69:J69"/>
    <mergeCell ref="Q69:R69"/>
    <mergeCell ref="U69:V69"/>
    <mergeCell ref="B79:R79"/>
    <mergeCell ref="B81:R84"/>
    <mergeCell ref="B86:R89"/>
    <mergeCell ref="E66:F66"/>
    <mergeCell ref="I66:J66"/>
    <mergeCell ref="M66:N66"/>
    <mergeCell ref="Q66:R66"/>
    <mergeCell ref="U66:V66"/>
    <mergeCell ref="E67:F67"/>
    <mergeCell ref="I67:J67"/>
    <mergeCell ref="M67:N67"/>
    <mergeCell ref="Q67:R67"/>
    <mergeCell ref="U67:V67"/>
    <mergeCell ref="B63:B67"/>
    <mergeCell ref="E63:F63"/>
    <mergeCell ref="I63:J63"/>
    <mergeCell ref="M63:N63"/>
    <mergeCell ref="Q63:R63"/>
    <mergeCell ref="U63:V63"/>
    <mergeCell ref="E64:F64"/>
    <mergeCell ref="I64:J64"/>
    <mergeCell ref="M64:N64"/>
    <mergeCell ref="V54:V55"/>
    <mergeCell ref="Q64:R64"/>
    <mergeCell ref="U64:V64"/>
    <mergeCell ref="E65:F65"/>
    <mergeCell ref="I65:J65"/>
    <mergeCell ref="M65:N65"/>
    <mergeCell ref="Q65:R65"/>
    <mergeCell ref="U65:V65"/>
    <mergeCell ref="U62:V62"/>
    <mergeCell ref="R54:R55"/>
    <mergeCell ref="B28:B33"/>
    <mergeCell ref="B56:B59"/>
    <mergeCell ref="B62:C62"/>
    <mergeCell ref="E62:F62"/>
    <mergeCell ref="I62:J62"/>
    <mergeCell ref="M62:N62"/>
    <mergeCell ref="Q62:R62"/>
    <mergeCell ref="S54:S55"/>
    <mergeCell ref="U54:U55"/>
    <mergeCell ref="B39:B40"/>
    <mergeCell ref="C37:C38"/>
    <mergeCell ref="AD37:AD38"/>
    <mergeCell ref="B45:B46"/>
    <mergeCell ref="B50:B51"/>
    <mergeCell ref="B54:B55"/>
    <mergeCell ref="C54:C55"/>
    <mergeCell ref="E54:E55"/>
    <mergeCell ref="F54:F55"/>
    <mergeCell ref="G54:G55"/>
    <mergeCell ref="I54:I55"/>
    <mergeCell ref="E37:E38"/>
    <mergeCell ref="I37:I38"/>
    <mergeCell ref="M37:M38"/>
    <mergeCell ref="Q37:Q38"/>
    <mergeCell ref="U37:U38"/>
    <mergeCell ref="W54:W55"/>
    <mergeCell ref="X54:X55"/>
    <mergeCell ref="AD54:AD55"/>
    <mergeCell ref="J54:J55"/>
    <mergeCell ref="K54:K55"/>
    <mergeCell ref="M54:M55"/>
    <mergeCell ref="N54:N55"/>
    <mergeCell ref="Q54:Q55"/>
    <mergeCell ref="X37:X38"/>
    <mergeCell ref="V26:V27"/>
    <mergeCell ref="W26:W27"/>
    <mergeCell ref="X26:X27"/>
    <mergeCell ref="AD26:AD27"/>
    <mergeCell ref="K26:K27"/>
    <mergeCell ref="M26:M27"/>
    <mergeCell ref="N26:N27"/>
    <mergeCell ref="O26:O27"/>
    <mergeCell ref="Q26:Q27"/>
    <mergeCell ref="R26:R27"/>
    <mergeCell ref="X16:X17"/>
    <mergeCell ref="AD16:AD17"/>
    <mergeCell ref="B18:B23"/>
    <mergeCell ref="B26:B27"/>
    <mergeCell ref="C26:C27"/>
    <mergeCell ref="E26:E27"/>
    <mergeCell ref="F26:F27"/>
    <mergeCell ref="G26:G27"/>
    <mergeCell ref="I26:I27"/>
    <mergeCell ref="J26:J27"/>
    <mergeCell ref="Q16:Q17"/>
    <mergeCell ref="R16:R17"/>
    <mergeCell ref="S16:S17"/>
    <mergeCell ref="U16:U17"/>
    <mergeCell ref="V16:V17"/>
    <mergeCell ref="W16:W17"/>
    <mergeCell ref="I16:I17"/>
    <mergeCell ref="J16:J17"/>
    <mergeCell ref="K16:K17"/>
    <mergeCell ref="M16:M17"/>
    <mergeCell ref="N16:N17"/>
    <mergeCell ref="O16:O17"/>
    <mergeCell ref="S26:S27"/>
    <mergeCell ref="U26:U27"/>
    <mergeCell ref="B8:B13"/>
    <mergeCell ref="B16:B17"/>
    <mergeCell ref="C16:C17"/>
    <mergeCell ref="E16:E17"/>
    <mergeCell ref="F16:F17"/>
    <mergeCell ref="G16:G17"/>
    <mergeCell ref="S6:S7"/>
    <mergeCell ref="U6:U7"/>
    <mergeCell ref="V6:V7"/>
    <mergeCell ref="B6:B7"/>
    <mergeCell ref="C6:C7"/>
    <mergeCell ref="E6:E7"/>
    <mergeCell ref="F6:F7"/>
    <mergeCell ref="G6:G7"/>
    <mergeCell ref="I6:I7"/>
    <mergeCell ref="E1:X1"/>
    <mergeCell ref="E3:G4"/>
    <mergeCell ref="I3:K4"/>
    <mergeCell ref="M3:O3"/>
    <mergeCell ref="Q3:S4"/>
    <mergeCell ref="U3:X4"/>
    <mergeCell ref="W6:W7"/>
    <mergeCell ref="X6:X7"/>
    <mergeCell ref="AD6:AD7"/>
    <mergeCell ref="J6:J7"/>
    <mergeCell ref="M6:M7"/>
    <mergeCell ref="N6:N7"/>
    <mergeCell ref="O6:O7"/>
    <mergeCell ref="Q6:Q7"/>
    <mergeCell ref="R6:R7"/>
  </mergeCells>
  <dataValidations count="2">
    <dataValidation type="custom" allowBlank="1" showInputMessage="1" showErrorMessage="1" error="Sólo se admiten precios con un máximo de dos decimales, mayores que cero y no superiores al precio máximo unitario permitido (IVA no incluido). Por favor, vuelva a introducir el importe." sqref="Q39:Q40 Q63:R66 Q50:R51 Q56:S59 Q8:S13 Q18:S23 Q28:S33 Q45:S46" xr:uid="{74F31A4D-E745-4DE2-BCFE-AFC384A702C1}">
      <formula1>AND(Q8*100=INT(Q8*100),Q8&gt;0,Q8&lt;=I8)</formula1>
    </dataValidation>
    <dataValidation type="custom" allowBlank="1" showInputMessage="1" showErrorMessage="1" sqref="Q60:S61" xr:uid="{9AFA01A7-BDBB-4A09-A314-90D4BF987DFE}">
      <formula1>AND(Q60*100=INT(Q60*100),Q60&gt;0,Q60&lt;=I60)</formula1>
    </dataValidation>
  </dataValidation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Detalle Oferta Econ Lote 3</vt:lpstr>
    </vt:vector>
  </TitlesOfParts>
  <Company>MC Mutual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SEBASTIAN MARTINEZ MARTINEZ</dc:creator>
  <cp:lastModifiedBy>JLG0003</cp:lastModifiedBy>
  <cp:lastPrinted>2026-07-22T12:11:36Z</cp:lastPrinted>
  <dcterms:created xsi:type="dcterms:W3CDTF">2024-09-25T07:16:30Z</dcterms:created>
  <dcterms:modified xsi:type="dcterms:W3CDTF">2026-08-04T10:01:39Z</dcterms:modified>
</cp:coreProperties>
</file>