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LIARIO (+900.000 €)\01- BPM\"/>
    </mc:Choice>
  </mc:AlternateContent>
  <xr:revisionPtr revIDLastSave="0" documentId="13_ncr:1_{F090D0F7-2B5E-486F-ADC9-FE1466E2CF06}" xr6:coauthVersionLast="47" xr6:coauthVersionMax="47" xr10:uidLastSave="{00000000-0000-0000-0000-000000000000}"/>
  <workbookProtection workbookAlgorithmName="SHA-512" workbookHashValue="fNbxYc6AETcDJyVHJ2fmp8cOUppB4W7I4UhtAKWfP/NMNybIuIJFrJOz/2Qt33CNpxAT17iSA1dC5UaIBWxx/Q==" workbookSaltValue="nnnq1eCKcWH9zso6IpN6Ew==" workbookSpinCount="100000" lockStructure="1"/>
  <bookViews>
    <workbookView xWindow="20370" yWindow="-120" windowWidth="29040" windowHeight="15840" xr2:uid="{1852DF24-85E0-4929-81BB-27001881F590}"/>
  </bookViews>
  <sheets>
    <sheet name="Of econ Lote 1 mobiliario" sheetId="1" r:id="rId1"/>
  </sheets>
  <definedNames>
    <definedName name="_xlnm.Print_Area" localSheetId="0">'Of econ Lote 1 mobiliario'!$B$104:$G$133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8" i="1" l="1"/>
  <c r="G140" i="1" s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0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4" i="1"/>
  <c r="G5" i="1" l="1"/>
  <c r="H145" i="1"/>
  <c r="G135" i="1" l="1"/>
  <c r="G102" i="1" l="1"/>
  <c r="G145" i="1" l="1"/>
  <c r="G147" i="1" l="1"/>
  <c r="G149" i="1" s="1"/>
</calcChain>
</file>

<file path=xl/sharedStrings.xml><?xml version="1.0" encoding="utf-8"?>
<sst xmlns="http://schemas.openxmlformats.org/spreadsheetml/2006/main" count="158" uniqueCount="150">
  <si>
    <t>Armario Dirección central de 91*42*74</t>
  </si>
  <si>
    <t xml:space="preserve">Armario Dirección central de 91*42*181 (puertas altas) </t>
  </si>
  <si>
    <t xml:space="preserve">Armario Dirección central de 91*42*181 (puertas bajas) </t>
  </si>
  <si>
    <t>Armario Dirección oficinas de 91*42*74</t>
  </si>
  <si>
    <t xml:space="preserve">Armario Dirección oficinas de 91*42*181 (puertas altas) </t>
  </si>
  <si>
    <t xml:space="preserve">Armario Dirección oficinas de 91*42*181 (puertas bajas) </t>
  </si>
  <si>
    <t>Bancada sala de espera 2 plazas polipropileno c/brazos</t>
  </si>
  <si>
    <t>Bancada sala de espera 2 plazas polipropileno c/brazos (1silla+1mesa)</t>
  </si>
  <si>
    <t>Bancada sala de espera 3 plazas polipropileno c/brazos</t>
  </si>
  <si>
    <t>Bancada sala de espera 3 plazas polipropileno c/brazos (2sillas+1mesa)</t>
  </si>
  <si>
    <t xml:space="preserve">Bancada sala de espera 4 plazas polipropileno c/brazos </t>
  </si>
  <si>
    <t>Bancada sala de espera 4 plazas polipropileno c/brazos (3sillas+1mesa)</t>
  </si>
  <si>
    <t xml:space="preserve">Bancada sala de espera 5 plazas polipropileno c/brazos </t>
  </si>
  <si>
    <t>Bancada sala de espera 5 plazas polipropileno c/brazos (4sillas+1mesa)</t>
  </si>
  <si>
    <t>Bancada sala de espera 3 plazas madera c/brazos</t>
  </si>
  <si>
    <t>Bancada sala de espera 3 plazas madera c/brazos (2sillas+1mesa)</t>
  </si>
  <si>
    <t>Bancada sala de espera 4 plazas madera c/brazos</t>
  </si>
  <si>
    <t>Bancada sala de espera 4 plazas madera c/brazos  (3sillas+1mesa)</t>
  </si>
  <si>
    <t>Bancada sala de espera 5 plazas madera c/brazos</t>
  </si>
  <si>
    <t>Bancada sala de espera 5 plazas madera c/brazos (4sillas+1mesa)</t>
  </si>
  <si>
    <t>Buc de 3 cajones y cajon + archivo</t>
  </si>
  <si>
    <t xml:space="preserve">Buc encimera </t>
  </si>
  <si>
    <t>Burras + 15 perchas</t>
  </si>
  <si>
    <t>Mesa Dirección oficinas con ala y 2 bucs (cantos perfilados)</t>
  </si>
  <si>
    <t>Mesa Formación</t>
  </si>
  <si>
    <t>Mesa Formación plegable</t>
  </si>
  <si>
    <t>Mesa Formación con bandeja porta cables</t>
  </si>
  <si>
    <t>Mesa Operativa despacho médico con buc y faldón</t>
  </si>
  <si>
    <t>Mesa Operativa oficina angular con buc y faldón</t>
  </si>
  <si>
    <t>Mesa Operativa oficina rectangular con ala y buc (Modelo 1400 mm ancho * 800mm fondo)</t>
  </si>
  <si>
    <t>Mesa Operativa oficina rectangular con ala y buc (Modelo 1600mm  ancho * 800mm fondo)</t>
  </si>
  <si>
    <t>Mesa Operativa Oficina Tipo 2 (1000mm ancho * 600mm fondo)</t>
  </si>
  <si>
    <t>Mesa Operativa Oficina Tipo 2 (1200mm ancho * 800mm fondo)</t>
  </si>
  <si>
    <t>Mesa Operativa Oficina Tipo 2 (1400mm ancho * 800mm fondo)</t>
  </si>
  <si>
    <t>Mesa Operativa Oficina Tipo 2 (1600mm ancho * 800mm fondo)</t>
  </si>
  <si>
    <t>Mesa Operativa Oficina Tipo 2 (800mm ancho * 800mm fondo)</t>
  </si>
  <si>
    <t>Mesa Reunión Dirección (cantos perfilados)</t>
  </si>
  <si>
    <t>Mesa Reunión Operativa (Modelo 1000mm diámetro)</t>
  </si>
  <si>
    <t>Mesa Reunión Operativa (Modelo 1200mm diámetro)</t>
  </si>
  <si>
    <t xml:space="preserve">Mesa Recepción adaptación mobilidad reducida de 1800*800 Buc de 3 cajones </t>
  </si>
  <si>
    <t>Mesa Recepción  adaptación mobilidad reducida de 1800*800 Buc de 3 cajones C/Mostrador, C/ Vinilo de 55*30</t>
  </si>
  <si>
    <t>Mesa Recepción adaptación mobilidad reducida de 1800*800 Buc de 3 cajones C/Mostrador atención lateral</t>
  </si>
  <si>
    <t>Mesa Recepción adaptación movilidad reducida de 1800*800 buc de 3 cajones c/mostrador c/solid surface con relieve con logo de MC Mutual encastrado en el material</t>
  </si>
  <si>
    <t>Mesa Recepción adaptación movilidad reducida de 2000*800 buc de 3 cajones c/mostrador c/solid surface con relieve con logo de MC Mutual encastrado en el material</t>
  </si>
  <si>
    <t>Mesa Recepción adaptación movilidad reducida de 2500*800 buc de 3 cajones c/mostrador c/solid surface con relieve con logo de MC Mutual encastrado en el material</t>
  </si>
  <si>
    <t>Paragüeros (lotes de 5 unidades)</t>
  </si>
  <si>
    <t>Perchero de pie</t>
  </si>
  <si>
    <t>Percha pared</t>
  </si>
  <si>
    <t xml:space="preserve">Reloj mural de pared </t>
  </si>
  <si>
    <t>Separador metacrilato (sobre mesa) con y sin ventanilla 800*700</t>
  </si>
  <si>
    <t>Separador metacrilato (sobre mesa y recepción) con y sin ventanilla 1000*700</t>
  </si>
  <si>
    <t>Separador metacrilato (sobre mesa y recepción) con y sin ventanilla 1200*700</t>
  </si>
  <si>
    <t xml:space="preserve">Biombo separador metacrilato de suelo c/pie </t>
  </si>
  <si>
    <t>Separadores Frontales de 1000 para mesa de 1200 de ancho</t>
  </si>
  <si>
    <t>Separadores Frontales de 1200 para mesa de 1400 de ancho</t>
  </si>
  <si>
    <t>Separadores Frontales de 1400 para mesa de 1600 de ancho</t>
  </si>
  <si>
    <t>Metro lineal de Sobre de mesa en DM de 52mm de espesor rechapado en roble natural de 80mm de ancho (sobre de mesa de trabajo)</t>
  </si>
  <si>
    <t xml:space="preserve">Metro lineal de Sobre de mesa en DM de 52mm de espesor rechapado en roble natural de 120mm de ancho (sobre de mesa de reuniones) </t>
  </si>
  <si>
    <t>Metro lineal en DM de 26mm de espesor rechapado en roble natural</t>
  </si>
  <si>
    <t>Recambios</t>
  </si>
  <si>
    <t xml:space="preserve">Cerradura para buc </t>
  </si>
  <si>
    <t>Cerradura y mecanismo para armarios</t>
  </si>
  <si>
    <t>Asiento bancada polipropileno</t>
  </si>
  <si>
    <t>Asiento bancada madera</t>
  </si>
  <si>
    <t>Pestañas de plastico c/tornillos para armario (20 unidades)</t>
  </si>
  <si>
    <t>Portes</t>
  </si>
  <si>
    <t>Portes por pedidos inferiores a 500€</t>
  </si>
  <si>
    <t>IVA (21%)</t>
  </si>
  <si>
    <t>Estantería modular direccion</t>
  </si>
  <si>
    <t>Jardineras</t>
  </si>
  <si>
    <t>Elemento fonoabsorvente para pared 1*1</t>
  </si>
  <si>
    <t>Separador fonoabsorvente lateral</t>
  </si>
  <si>
    <t xml:space="preserve">Brazo a pared extensibles para pantallas </t>
  </si>
  <si>
    <t>Brazo doble para pantallas</t>
  </si>
  <si>
    <t>Subida cable tipo vértebra</t>
  </si>
  <si>
    <t>Conector de cables redondo para mesa trabajo</t>
  </si>
  <si>
    <t>Mesa 120x100 a pared redondeada con pata redondeada</t>
  </si>
  <si>
    <t>Plantas y corteza</t>
  </si>
  <si>
    <t>Mesa auxiliar redonda 60 cm</t>
  </si>
  <si>
    <t>Mesa office interior/exterior 80X80</t>
  </si>
  <si>
    <t>Taquillas 2 columna*4puertas</t>
  </si>
  <si>
    <t>Módulo ropero 180x90X50 (alto/ancho/fondo)</t>
  </si>
  <si>
    <t>Mesa office 120x80</t>
  </si>
  <si>
    <t>Precio máximo unitario                 (Sin IVA)</t>
  </si>
  <si>
    <t xml:space="preserve">Armario estrecho tipo Taquilla de 45*45*178 </t>
  </si>
  <si>
    <t>Precio máximo unitario 
(Sin IVA)</t>
  </si>
  <si>
    <t>Unidades previstas</t>
  </si>
  <si>
    <r>
      <t xml:space="preserve">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
(Sin IVA)</t>
    </r>
  </si>
  <si>
    <r>
      <t xml:space="preserve">Importe ofertado (unidades previstas * 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(Sin IVA))</t>
    </r>
  </si>
  <si>
    <t>Lote 1: Suministro, montaje, reparación de mobiliario y accesorios de oficina para los centros asistenciales, oficinas y clínicas</t>
  </si>
  <si>
    <r>
      <t xml:space="preserve">Se deberá presentar oferta a todos los elementos de la tabla. </t>
    </r>
    <r>
      <rPr>
        <b/>
        <u/>
        <sz val="10"/>
        <color theme="1"/>
        <rFont val="Arial"/>
        <family val="2"/>
      </rPr>
      <t>En caso contrario, la oferta será RECHAZADA</t>
    </r>
    <r>
      <rPr>
        <b/>
        <sz val="10"/>
        <color theme="1"/>
        <rFont val="Arial"/>
        <family val="2"/>
      </rPr>
      <t>.</t>
    </r>
  </si>
  <si>
    <r>
      <t xml:space="preserve">El concepto </t>
    </r>
    <r>
      <rPr>
        <b/>
        <i/>
        <sz val="10"/>
        <color theme="1"/>
        <rFont val="Arial"/>
        <family val="2"/>
      </rPr>
      <t xml:space="preserve">"Importe previsto para reparaciones </t>
    </r>
    <r>
      <rPr>
        <b/>
        <i/>
        <sz val="10"/>
        <color rgb="FF0070C0"/>
        <rFont val="Arial"/>
        <family val="2"/>
      </rPr>
      <t>(d)</t>
    </r>
    <r>
      <rPr>
        <b/>
        <i/>
        <sz val="10"/>
        <color theme="1"/>
        <rFont val="Arial"/>
        <family val="2"/>
      </rPr>
      <t>"</t>
    </r>
    <r>
      <rPr>
        <sz val="10"/>
        <color theme="1"/>
        <rFont val="Arial"/>
        <family val="2"/>
      </rPr>
      <t xml:space="preserve"> es una cantidad fija y no se podrá modificar.</t>
    </r>
  </si>
  <si>
    <r>
      <t>El importe resultante de la casilla “</t>
    </r>
    <r>
      <rPr>
        <b/>
        <sz val="10"/>
        <rFont val="Arial"/>
        <family val="2"/>
      </rPr>
      <t>TOTAL OFERTA ECONÓMICA</t>
    </r>
    <r>
      <rPr>
        <b/>
        <sz val="10"/>
        <color rgb="FF0070C0"/>
        <rFont val="Arial"/>
        <family val="2"/>
      </rPr>
      <t xml:space="preserve"> (a+b+c+d)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1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rellenada, y con el importe a ofertar en la casilla de nombre "Precio" del Portal de licitación electrónica de MC MUTUAL.</t>
    </r>
  </si>
  <si>
    <t>TOTAL OFERTA ECONÓMICA (IVA incluido)</t>
  </si>
  <si>
    <r>
      <t xml:space="preserve">TOTAL OFERTA ECONÓMICA </t>
    </r>
    <r>
      <rPr>
        <b/>
        <sz val="11"/>
        <color rgb="FF0070C0"/>
        <rFont val="Arial"/>
        <family val="2"/>
      </rPr>
      <t>(a+b+c+d)</t>
    </r>
    <r>
      <rPr>
        <b/>
        <sz val="11"/>
        <rFont val="Arial"/>
        <family val="2"/>
      </rPr>
      <t xml:space="preserve"> (IVA no incluido) </t>
    </r>
  </si>
  <si>
    <r>
      <t>Igualmente, 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incluido</t>
    </r>
    <r>
      <rPr>
        <b/>
        <sz val="10"/>
        <rFont val="Arial"/>
        <family val="2"/>
      </rPr>
      <t>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1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Particulares.</t>
    </r>
  </si>
  <si>
    <r>
      <rPr>
        <b/>
        <sz val="10"/>
        <color theme="1"/>
        <rFont val="Arial"/>
        <family val="2"/>
      </rPr>
      <t>Únicamente se deberán rellenar las celdas de la columna "F"</t>
    </r>
    <r>
      <rPr>
        <sz val="10"/>
        <color theme="1"/>
        <rFont val="Arial"/>
        <family val="2"/>
      </rPr>
      <t>, que se corresponderán con el precio unitario ofertado para cada elemento, ya sea mobiliario, recambio o portes (IVA no incluido en cualquier caso) según la parte de la tabla de oferta económica en la cual se encuentre el concepto a ofertar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unitarios ofertados deberán tener un máximo de dos posiciones decimales, ser superiores a 0,00 € y en ningún caso podrán superar el precio máximo unitario permitido (IVA no incluido) indicado en la columna "E".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superiores a los máximos permitidos, la oferta será RECHAZADA</t>
    </r>
    <r>
      <rPr>
        <b/>
        <sz val="10"/>
        <color theme="1"/>
        <rFont val="Arial"/>
        <family val="2"/>
      </rPr>
      <t>.</t>
    </r>
  </si>
  <si>
    <t>Armario de 45*45*75 Beig/Arce</t>
  </si>
  <si>
    <t>Armario de 45*45*142 Beig/Arce</t>
  </si>
  <si>
    <t>Armario de 45*45*178 Beig/Arce</t>
  </si>
  <si>
    <t>Armario de 45*45*210 Beig/Arce</t>
  </si>
  <si>
    <t>Armario de 90*45*75  Beig/Arce</t>
  </si>
  <si>
    <t>Armario de 90*45*142 Beig/Arce</t>
  </si>
  <si>
    <t>Armario de 90*45*178 Beig/Arce</t>
  </si>
  <si>
    <t>Armario de 90*45*210 Beig/Arce</t>
  </si>
  <si>
    <t>Armario alto con puertas 100 x 160 Gama Color</t>
  </si>
  <si>
    <t>Armario alto con puertas 100 x 180 Gama Color</t>
  </si>
  <si>
    <t>Armario con puertas 100 x 200 Gama Color</t>
  </si>
  <si>
    <t>Armario con puertas 80 x 160 Gama Color</t>
  </si>
  <si>
    <t>Armario con puertas 80 x 180 Gama Color</t>
  </si>
  <si>
    <t>Armario con puertas 80 x 200 Gama Color</t>
  </si>
  <si>
    <t>Armario sin puertas 74 x 180 Gama Color</t>
  </si>
  <si>
    <t>Armario con puertas 100 x 100 Gama Color</t>
  </si>
  <si>
    <t>Armario con puertas 100 x 74 Gama Color</t>
  </si>
  <si>
    <t>Armario con puertas 80 x 74 Gama Color</t>
  </si>
  <si>
    <t>Armario 80 x 120 trasera vista Gama Color</t>
  </si>
  <si>
    <t>Armario con puertas 100 x 120 Gama Color</t>
  </si>
  <si>
    <t>Armario  con puertas 100 x 140 Gama Color</t>
  </si>
  <si>
    <t>Armario con puertas 80 x 100 Gama Color</t>
  </si>
  <si>
    <t>Armario con puertas 80 x 140 Gama Color</t>
  </si>
  <si>
    <t>Armario con puertas 80 x 120 Gama Color</t>
  </si>
  <si>
    <t>Armario con puertas 80 x 140 trasera vista Gama Color</t>
  </si>
  <si>
    <t>Armario con puertas 80 x 200 trasera vista Gama Color</t>
  </si>
  <si>
    <t>Mesa 140*140 con electrificación con canal y tapa abatible y 2 modulos apoyo</t>
  </si>
  <si>
    <t>Mesa 140*80 con faldón y electrificación con canal y tapa abatible</t>
  </si>
  <si>
    <t xml:space="preserve">Mesa 140x120 rectangular básica </t>
  </si>
  <si>
    <t>Mesa 160*80 con faldón y ala con cajonera +mueble bajo  y electrificación con canal y tapa abatible</t>
  </si>
  <si>
    <t>Mesa con ala y faldón  (160x80) y electrificación con canal y tapa abatible</t>
  </si>
  <si>
    <t>Mesa de dirección apoyada rectangular sobre armario de 200x45 cm y mesa de 180x100cm</t>
  </si>
  <si>
    <t>Mesa grupo 2 personas 140*160 con electrificación con canal y tapa abatible</t>
  </si>
  <si>
    <t>Mesa grupo 4 personas 140*160 con electrificación con canal y tapa abatible</t>
  </si>
  <si>
    <t>Mesa grupo 4 personas 160*160 con electrificación con canal y tapa abatible</t>
  </si>
  <si>
    <t>Mesa reunión 140*140 con electrificación con canal y tapa abatible</t>
  </si>
  <si>
    <t>Mesa reunión 200*160 con electrificación con canal y tapa abatible</t>
  </si>
  <si>
    <t>Mesa reunión 320*140 con electrificación con canal y tapa abatible</t>
  </si>
  <si>
    <t>Mesa sala reuniones trapezoidal doble 200x120 con electrificación con canal y tapa abatible</t>
  </si>
  <si>
    <t>Mesa sala reuniones trapezoidal doble 240x160 con electrificación con canal y tapa abatible</t>
  </si>
  <si>
    <t>Cabina con isla estante y asiento acolchado 104x130x225</t>
  </si>
  <si>
    <t>Cabina  con mesa central y 2 asientos 210x100x225</t>
  </si>
  <si>
    <r>
      <t xml:space="preserve">Total importe recambios ofertado (sin IVA) </t>
    </r>
    <r>
      <rPr>
        <b/>
        <sz val="10"/>
        <color rgb="FF0070C0"/>
        <rFont val="Arial"/>
        <family val="2"/>
      </rPr>
      <t>(b)</t>
    </r>
  </si>
  <si>
    <r>
      <t xml:space="preserve">Total importe portes ofertado (sin IVA) </t>
    </r>
    <r>
      <rPr>
        <b/>
        <sz val="10"/>
        <color rgb="FF0070C0"/>
        <rFont val="Arial"/>
        <family val="2"/>
      </rPr>
      <t>(c)</t>
    </r>
  </si>
  <si>
    <r>
      <t xml:space="preserve">Total importe mobiliario ofertado (sin IVA) </t>
    </r>
    <r>
      <rPr>
        <b/>
        <sz val="10"/>
        <color rgb="FF0070C0"/>
        <rFont val="Arial"/>
        <family val="2"/>
      </rPr>
      <t>(a)</t>
    </r>
  </si>
  <si>
    <r>
      <t>Importe previsto para reparaciones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theme="1"/>
        <rFont val="Arial"/>
        <family val="2"/>
      </rPr>
      <t>(sin IVA)</t>
    </r>
    <r>
      <rPr>
        <b/>
        <sz val="10"/>
        <color rgb="FF0070C0"/>
        <rFont val="Arial"/>
        <family val="2"/>
      </rPr>
      <t xml:space="preserve"> (d) </t>
    </r>
    <r>
      <rPr>
        <b/>
        <sz val="10"/>
        <rFont val="Arial"/>
        <family val="2"/>
      </rPr>
      <t xml:space="preserve">  </t>
    </r>
  </si>
  <si>
    <t>Únicamente se permitirá ofertar precio unitario 0,00 € en el apartado relativo a los portes, pero en todo caso se deberá teclear, no dejar en blanco.</t>
  </si>
  <si>
    <t>Mobiliario</t>
  </si>
  <si>
    <t>Núm.</t>
  </si>
  <si>
    <t>Mesa redonda alta 60 cm x 105 cm</t>
  </si>
  <si>
    <t>Separador fonoabsorvente frontal 140</t>
  </si>
  <si>
    <t>Separador fonoabsorvente frontal 160 (grupo 4)</t>
  </si>
  <si>
    <t>Armario bajo sala de Juntas (4 armarios bajos con sobre unificado y puertas)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</si>
</sst>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70C0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i/>
      <sz val="10"/>
      <name val="Arial"/>
      <family val="2"/>
    </font>
    <font>
      <b/>
      <i/>
      <sz val="10"/>
      <color rgb="FF0070C0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3" fillId="0" borderId="0"/>
    <xf numFmtId="0" fontId="1" fillId="0" borderId="0"/>
  </cellStyleXfs>
  <cellXfs count="148">
    <xf numFmtId="0" fontId="0" fillId="0" borderId="0" xfId="0"/>
    <xf numFmtId="44" fontId="3" fillId="3" borderId="21" xfId="2" applyNumberFormat="1" applyFont="1" applyFill="1" applyBorder="1" applyAlignment="1" applyProtection="1">
      <alignment horizontal="right" vertical="center"/>
      <protection locked="0"/>
    </xf>
    <xf numFmtId="44" fontId="3" fillId="3" borderId="27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</xf>
    <xf numFmtId="44" fontId="3" fillId="0" borderId="15" xfId="2" applyNumberFormat="1" applyFont="1" applyBorder="1" applyAlignment="1" applyProtection="1">
      <alignment horizontal="right" vertical="center"/>
      <protection locked="0"/>
    </xf>
    <xf numFmtId="44" fontId="3" fillId="0" borderId="6" xfId="2" applyNumberFormat="1" applyFont="1" applyBorder="1" applyAlignment="1" applyProtection="1">
      <alignment horizontal="right" vertical="center"/>
      <protection locked="0"/>
    </xf>
    <xf numFmtId="44" fontId="3" fillId="0" borderId="10" xfId="2" applyNumberFormat="1" applyFont="1" applyBorder="1" applyAlignment="1" applyProtection="1">
      <alignment horizontal="right" vertical="center"/>
      <protection locked="0"/>
    </xf>
    <xf numFmtId="164" fontId="3" fillId="3" borderId="14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center"/>
    </xf>
    <xf numFmtId="0" fontId="16" fillId="0" borderId="0" xfId="2" applyFont="1" applyFill="1" applyBorder="1" applyAlignment="1" applyProtection="1">
      <alignment horizontal="center" vertical="center" wrapText="1"/>
    </xf>
    <xf numFmtId="0" fontId="13" fillId="5" borderId="1" xfId="2" applyFont="1" applyFill="1" applyBorder="1" applyAlignment="1" applyProtection="1">
      <alignment horizontal="center" vertical="center" wrapText="1"/>
    </xf>
    <xf numFmtId="0" fontId="13" fillId="5" borderId="2" xfId="2" applyFont="1" applyFill="1" applyBorder="1" applyAlignment="1" applyProtection="1">
      <alignment horizontal="center" vertical="center" wrapText="1"/>
    </xf>
    <xf numFmtId="164" fontId="13" fillId="5" borderId="3" xfId="2" applyNumberFormat="1" applyFont="1" applyFill="1" applyBorder="1" applyAlignment="1" applyProtection="1">
      <alignment horizontal="center" vertical="center" wrapText="1"/>
    </xf>
    <xf numFmtId="164" fontId="13" fillId="5" borderId="24" xfId="2" applyNumberFormat="1" applyFont="1" applyFill="1" applyBorder="1" applyAlignment="1" applyProtection="1">
      <alignment horizontal="center" vertical="center" wrapText="1"/>
    </xf>
    <xf numFmtId="165" fontId="13" fillId="0" borderId="0" xfId="2" applyNumberFormat="1" applyFont="1" applyFill="1" applyBorder="1" applyAlignment="1" applyProtection="1">
      <alignment horizontal="center" vertical="center" wrapText="1"/>
    </xf>
    <xf numFmtId="165" fontId="12" fillId="0" borderId="0" xfId="2" applyNumberFormat="1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/>
    </xf>
    <xf numFmtId="0" fontId="3" fillId="0" borderId="15" xfId="2" applyFont="1" applyBorder="1" applyAlignment="1" applyProtection="1">
      <alignment horizontal="center" vertical="center"/>
    </xf>
    <xf numFmtId="44" fontId="3" fillId="0" borderId="15" xfId="2" applyNumberFormat="1" applyFont="1" applyBorder="1" applyAlignment="1" applyProtection="1">
      <alignment horizontal="right" vertical="center"/>
    </xf>
    <xf numFmtId="44" fontId="3" fillId="3" borderId="17" xfId="2" applyNumberFormat="1" applyFont="1" applyFill="1" applyBorder="1" applyAlignment="1" applyProtection="1">
      <alignment horizontal="right" vertical="center"/>
    </xf>
    <xf numFmtId="44" fontId="3" fillId="0" borderId="0" xfId="2" applyNumberFormat="1" applyFont="1" applyFill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6" xfId="2" applyFont="1" applyBorder="1" applyAlignment="1" applyProtection="1">
      <alignment horizontal="center" vertical="center"/>
    </xf>
    <xf numFmtId="44" fontId="3" fillId="0" borderId="6" xfId="2" applyNumberFormat="1" applyFont="1" applyBorder="1" applyAlignment="1" applyProtection="1">
      <alignment horizontal="right" vertical="center"/>
    </xf>
    <xf numFmtId="44" fontId="3" fillId="3" borderId="5" xfId="2" applyNumberFormat="1" applyFont="1" applyFill="1" applyBorder="1" applyAlignment="1" applyProtection="1">
      <alignment horizontal="right" vertical="center"/>
    </xf>
    <xf numFmtId="0" fontId="3" fillId="0" borderId="6" xfId="2" applyFont="1" applyFill="1" applyBorder="1" applyAlignment="1" applyProtection="1">
      <alignment horizontal="center" vertical="center"/>
    </xf>
    <xf numFmtId="165" fontId="3" fillId="0" borderId="6" xfId="2" applyNumberFormat="1" applyFont="1" applyFill="1" applyBorder="1" applyAlignment="1" applyProtection="1">
      <alignment horizontal="right" vertical="center"/>
    </xf>
    <xf numFmtId="0" fontId="3" fillId="0" borderId="6" xfId="3" applyFont="1" applyFill="1" applyBorder="1" applyAlignment="1" applyProtection="1">
      <alignment vertical="center"/>
    </xf>
    <xf numFmtId="44" fontId="3" fillId="0" borderId="6" xfId="2" applyNumberFormat="1" applyFont="1" applyFill="1" applyBorder="1" applyAlignment="1" applyProtection="1">
      <alignment horizontal="right" vertical="center"/>
    </xf>
    <xf numFmtId="165" fontId="3" fillId="0" borderId="6" xfId="2" applyNumberFormat="1" applyFont="1" applyBorder="1" applyAlignment="1" applyProtection="1">
      <alignment horizontal="right" vertical="center"/>
    </xf>
    <xf numFmtId="0" fontId="3" fillId="0" borderId="6" xfId="2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10" xfId="2" applyFont="1" applyBorder="1" applyAlignment="1" applyProtection="1">
      <alignment horizontal="center" vertical="center"/>
    </xf>
    <xf numFmtId="44" fontId="3" fillId="0" borderId="10" xfId="2" applyNumberFormat="1" applyFont="1" applyBorder="1" applyAlignment="1" applyProtection="1">
      <alignment horizontal="right" vertical="center"/>
    </xf>
    <xf numFmtId="44" fontId="3" fillId="3" borderId="11" xfId="2" applyNumberFormat="1" applyFont="1" applyFill="1" applyBorder="1" applyAlignment="1" applyProtection="1">
      <alignment horizontal="right" vertical="center"/>
    </xf>
    <xf numFmtId="0" fontId="4" fillId="0" borderId="34" xfId="0" applyFont="1" applyBorder="1" applyAlignment="1" applyProtection="1">
      <alignment horizontal="center" vertical="center" wrapText="1"/>
    </xf>
    <xf numFmtId="0" fontId="5" fillId="0" borderId="34" xfId="3" applyFont="1" applyBorder="1" applyAlignment="1" applyProtection="1">
      <alignment vertical="center" wrapText="1"/>
    </xf>
    <xf numFmtId="0" fontId="3" fillId="0" borderId="34" xfId="2" applyBorder="1" applyAlignment="1" applyProtection="1">
      <alignment horizontal="center" vertical="center"/>
    </xf>
    <xf numFmtId="44" fontId="3" fillId="0" borderId="34" xfId="2" applyNumberFormat="1" applyBorder="1" applyAlignment="1" applyProtection="1">
      <alignment horizontal="right" vertical="center"/>
    </xf>
    <xf numFmtId="44" fontId="3" fillId="3" borderId="34" xfId="2" applyNumberFormat="1" applyFill="1" applyBorder="1" applyAlignment="1" applyProtection="1">
      <alignment horizontal="right" vertical="center"/>
    </xf>
    <xf numFmtId="44" fontId="3" fillId="0" borderId="0" xfId="2" applyNumberFormat="1" applyFill="1" applyBorder="1" applyAlignment="1" applyProtection="1">
      <alignment horizontal="right" vertical="center"/>
    </xf>
    <xf numFmtId="0" fontId="6" fillId="0" borderId="35" xfId="0" applyFont="1" applyBorder="1" applyAlignment="1" applyProtection="1">
      <alignment horizontal="center" vertical="center"/>
    </xf>
    <xf numFmtId="0" fontId="7" fillId="3" borderId="35" xfId="2" applyFont="1" applyFill="1" applyBorder="1" applyAlignment="1" applyProtection="1">
      <alignment horizontal="right" vertical="center" wrapText="1"/>
    </xf>
    <xf numFmtId="165" fontId="7" fillId="0" borderId="0" xfId="2" applyNumberFormat="1" applyFont="1" applyFill="1" applyAlignment="1" applyProtection="1">
      <alignment horizontal="right" vertical="center"/>
    </xf>
    <xf numFmtId="0" fontId="6" fillId="0" borderId="36" xfId="0" applyFont="1" applyBorder="1" applyAlignment="1" applyProtection="1">
      <alignment horizontal="center" vertical="center"/>
    </xf>
    <xf numFmtId="0" fontId="5" fillId="3" borderId="36" xfId="3" applyFont="1" applyFill="1" applyBorder="1" applyAlignment="1" applyProtection="1">
      <alignment vertical="center"/>
    </xf>
    <xf numFmtId="0" fontId="3" fillId="3" borderId="36" xfId="2" applyFill="1" applyBorder="1" applyAlignment="1" applyProtection="1">
      <alignment horizontal="center" vertical="center"/>
    </xf>
    <xf numFmtId="164" fontId="3" fillId="3" borderId="36" xfId="2" applyNumberFormat="1" applyFill="1" applyBorder="1" applyAlignment="1" applyProtection="1">
      <alignment horizontal="right" vertical="center"/>
    </xf>
    <xf numFmtId="164" fontId="3" fillId="0" borderId="0" xfId="2" applyNumberFormat="1" applyFill="1" applyAlignment="1" applyProtection="1">
      <alignment horizontal="right" vertical="center"/>
    </xf>
    <xf numFmtId="0" fontId="13" fillId="5" borderId="23" xfId="2" applyFont="1" applyFill="1" applyBorder="1" applyAlignment="1" applyProtection="1">
      <alignment horizontal="center" vertical="center" wrapText="1"/>
    </xf>
    <xf numFmtId="0" fontId="13" fillId="5" borderId="13" xfId="2" applyFont="1" applyFill="1" applyBorder="1" applyAlignment="1" applyProtection="1">
      <alignment horizontal="center" vertical="center" wrapText="1"/>
    </xf>
    <xf numFmtId="0" fontId="13" fillId="5" borderId="14" xfId="2" applyFont="1" applyFill="1" applyBorder="1" applyAlignment="1" applyProtection="1">
      <alignment horizontal="center" vertical="center" wrapText="1"/>
    </xf>
    <xf numFmtId="164" fontId="13" fillId="5" borderId="14" xfId="2" applyNumberFormat="1" applyFont="1" applyFill="1" applyBorder="1" applyAlignment="1" applyProtection="1">
      <alignment horizontal="center" vertical="center" wrapText="1"/>
    </xf>
    <xf numFmtId="0" fontId="14" fillId="3" borderId="9" xfId="0" applyFont="1" applyFill="1" applyBorder="1" applyAlignment="1" applyProtection="1">
      <alignment horizontal="center" vertical="center"/>
    </xf>
    <xf numFmtId="0" fontId="10" fillId="3" borderId="21" xfId="0" applyFont="1" applyFill="1" applyBorder="1" applyAlignment="1" applyProtection="1">
      <alignment horizontal="justify" vertical="center"/>
    </xf>
    <xf numFmtId="0" fontId="3" fillId="3" borderId="21" xfId="2" applyFont="1" applyFill="1" applyBorder="1" applyAlignment="1" applyProtection="1">
      <alignment horizontal="center" vertical="center"/>
    </xf>
    <xf numFmtId="44" fontId="3" fillId="3" borderId="21" xfId="2" applyNumberFormat="1" applyFont="1" applyFill="1" applyBorder="1" applyAlignment="1" applyProtection="1">
      <alignment horizontal="right" vertical="center"/>
    </xf>
    <xf numFmtId="44" fontId="3" fillId="3" borderId="22" xfId="2" applyNumberFormat="1" applyFont="1" applyFill="1" applyBorder="1" applyAlignment="1" applyProtection="1">
      <alignment horizontal="right" vertical="center"/>
    </xf>
    <xf numFmtId="0" fontId="10" fillId="3" borderId="6" xfId="0" applyFont="1" applyFill="1" applyBorder="1" applyAlignment="1" applyProtection="1">
      <alignment horizontal="justify" vertical="center"/>
    </xf>
    <xf numFmtId="0" fontId="10" fillId="3" borderId="6" xfId="0" applyFont="1" applyFill="1" applyBorder="1" applyAlignment="1" applyProtection="1">
      <alignment horizontal="center" vertical="center"/>
    </xf>
    <xf numFmtId="44" fontId="3" fillId="3" borderId="6" xfId="2" applyNumberFormat="1" applyFont="1" applyFill="1" applyBorder="1" applyAlignment="1" applyProtection="1">
      <alignment horizontal="right" vertical="center"/>
    </xf>
    <xf numFmtId="0" fontId="3" fillId="3" borderId="6" xfId="2" applyFont="1" applyFill="1" applyBorder="1" applyAlignment="1" applyProtection="1">
      <alignment horizontal="left" vertical="center"/>
    </xf>
    <xf numFmtId="0" fontId="3" fillId="3" borderId="6" xfId="2" applyFont="1" applyFill="1" applyBorder="1" applyAlignment="1" applyProtection="1">
      <alignment horizontal="center" vertical="center"/>
    </xf>
    <xf numFmtId="0" fontId="14" fillId="3" borderId="20" xfId="0" applyFont="1" applyFill="1" applyBorder="1" applyAlignment="1" applyProtection="1">
      <alignment horizontal="center" vertical="center"/>
    </xf>
    <xf numFmtId="0" fontId="3" fillId="3" borderId="10" xfId="2" applyFont="1" applyFill="1" applyBorder="1" applyAlignment="1" applyProtection="1">
      <alignment horizontal="left" vertical="center"/>
    </xf>
    <xf numFmtId="44" fontId="3" fillId="3" borderId="28" xfId="2" applyNumberFormat="1" applyFont="1" applyFill="1" applyBorder="1" applyAlignment="1" applyProtection="1">
      <alignment horizontal="right" vertical="center"/>
    </xf>
    <xf numFmtId="0" fontId="3" fillId="3" borderId="30" xfId="2" applyFill="1" applyBorder="1" applyAlignment="1" applyProtection="1">
      <alignment horizontal="center" vertical="center"/>
    </xf>
    <xf numFmtId="0" fontId="4" fillId="3" borderId="30" xfId="2" applyFont="1" applyFill="1" applyBorder="1" applyAlignment="1" applyProtection="1">
      <alignment horizontal="left" vertical="center"/>
    </xf>
    <xf numFmtId="0" fontId="3" fillId="0" borderId="30" xfId="2" applyFill="1" applyBorder="1" applyAlignment="1" applyProtection="1">
      <alignment horizontal="center" vertical="center"/>
    </xf>
    <xf numFmtId="44" fontId="3" fillId="0" borderId="30" xfId="2" applyNumberFormat="1" applyFill="1" applyBorder="1" applyAlignment="1" applyProtection="1">
      <alignment horizontal="right" vertical="center"/>
    </xf>
    <xf numFmtId="44" fontId="3" fillId="0" borderId="29" xfId="2" applyNumberFormat="1" applyFill="1" applyBorder="1" applyAlignment="1" applyProtection="1">
      <alignment horizontal="right" vertical="center"/>
    </xf>
    <xf numFmtId="0" fontId="0" fillId="0" borderId="29" xfId="0" applyBorder="1" applyAlignment="1" applyProtection="1">
      <alignment vertical="center"/>
    </xf>
    <xf numFmtId="0" fontId="6" fillId="3" borderId="29" xfId="0" applyFont="1" applyFill="1" applyBorder="1" applyAlignment="1" applyProtection="1">
      <alignment horizontal="center" vertical="center"/>
    </xf>
    <xf numFmtId="0" fontId="7" fillId="3" borderId="29" xfId="2" applyFont="1" applyFill="1" applyBorder="1" applyAlignment="1" applyProtection="1">
      <alignment horizontal="right" vertical="center" wrapText="1"/>
    </xf>
    <xf numFmtId="44" fontId="7" fillId="0" borderId="29" xfId="2" applyNumberFormat="1" applyFont="1" applyFill="1" applyBorder="1" applyAlignment="1" applyProtection="1">
      <alignment vertical="center" wrapText="1"/>
    </xf>
    <xf numFmtId="0" fontId="6" fillId="3" borderId="31" xfId="0" applyFont="1" applyFill="1" applyBorder="1" applyAlignment="1" applyProtection="1">
      <alignment horizontal="center" vertical="center"/>
    </xf>
    <xf numFmtId="0" fontId="7" fillId="3" borderId="31" xfId="2" applyFont="1" applyFill="1" applyBorder="1" applyAlignment="1" applyProtection="1">
      <alignment horizontal="right" vertical="center" wrapText="1"/>
    </xf>
    <xf numFmtId="164" fontId="7" fillId="3" borderId="31" xfId="2" applyNumberFormat="1" applyFont="1" applyFill="1" applyBorder="1" applyAlignment="1" applyProtection="1">
      <alignment horizontal="right" vertical="center" wrapText="1"/>
    </xf>
    <xf numFmtId="0" fontId="7" fillId="0" borderId="29" xfId="2" applyFont="1" applyFill="1" applyBorder="1" applyAlignment="1" applyProtection="1">
      <alignment horizontal="right" vertical="center" wrapText="1"/>
    </xf>
    <xf numFmtId="164" fontId="13" fillId="5" borderId="2" xfId="2" applyNumberFormat="1" applyFont="1" applyFill="1" applyBorder="1" applyAlignment="1" applyProtection="1">
      <alignment horizontal="center" vertical="center" wrapText="1"/>
    </xf>
    <xf numFmtId="0" fontId="3" fillId="3" borderId="14" xfId="3" applyFont="1" applyFill="1" applyBorder="1" applyAlignment="1" applyProtection="1">
      <alignment horizontal="center" vertical="center"/>
    </xf>
    <xf numFmtId="164" fontId="3" fillId="3" borderId="14" xfId="2" applyNumberFormat="1" applyFont="1" applyFill="1" applyBorder="1" applyAlignment="1" applyProtection="1">
      <alignment horizontal="right" vertical="center"/>
    </xf>
    <xf numFmtId="164" fontId="3" fillId="0" borderId="0" xfId="2" applyNumberFormat="1" applyFont="1" applyFill="1" applyBorder="1" applyAlignment="1" applyProtection="1">
      <alignment horizontal="right" vertical="center"/>
    </xf>
    <xf numFmtId="0" fontId="0" fillId="0" borderId="32" xfId="0" applyBorder="1" applyAlignment="1" applyProtection="1">
      <alignment vertical="center"/>
    </xf>
    <xf numFmtId="0" fontId="0" fillId="0" borderId="33" xfId="0" applyBorder="1" applyAlignment="1" applyProtection="1">
      <alignment vertical="center"/>
    </xf>
    <xf numFmtId="0" fontId="7" fillId="4" borderId="33" xfId="0" applyFont="1" applyFill="1" applyBorder="1" applyAlignment="1" applyProtection="1">
      <alignment horizontal="right" vertical="center" wrapText="1"/>
    </xf>
    <xf numFmtId="164" fontId="13" fillId="0" borderId="33" xfId="0" applyNumberFormat="1" applyFont="1" applyBorder="1" applyAlignment="1" applyProtection="1">
      <alignment vertical="center"/>
    </xf>
    <xf numFmtId="164" fontId="2" fillId="0" borderId="0" xfId="0" applyNumberFormat="1" applyFont="1" applyFill="1" applyAlignment="1" applyProtection="1">
      <alignment vertical="center"/>
    </xf>
    <xf numFmtId="0" fontId="6" fillId="0" borderId="33" xfId="0" applyFont="1" applyBorder="1" applyAlignment="1" applyProtection="1">
      <alignment vertical="center"/>
    </xf>
    <xf numFmtId="0" fontId="8" fillId="4" borderId="33" xfId="0" applyFont="1" applyFill="1" applyBorder="1" applyAlignment="1" applyProtection="1">
      <alignment horizontal="right" vertical="center"/>
    </xf>
    <xf numFmtId="0" fontId="8" fillId="4" borderId="33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9" fillId="4" borderId="33" xfId="0" applyFont="1" applyFill="1" applyBorder="1" applyAlignment="1" applyProtection="1">
      <alignment horizontal="right" vertical="center" wrapText="1"/>
    </xf>
    <xf numFmtId="0" fontId="9" fillId="0" borderId="0" xfId="0" applyFont="1" applyFill="1" applyAlignment="1" applyProtection="1">
      <alignment horizontal="right" vertical="center" wrapText="1"/>
    </xf>
    <xf numFmtId="164" fontId="9" fillId="4" borderId="33" xfId="0" applyNumberFormat="1" applyFont="1" applyFill="1" applyBorder="1" applyAlignment="1" applyProtection="1">
      <alignment vertical="center" wrapText="1"/>
    </xf>
    <xf numFmtId="0" fontId="17" fillId="3" borderId="0" xfId="3" applyFont="1" applyFill="1" applyAlignment="1" applyProtection="1">
      <alignment vertical="center"/>
    </xf>
    <xf numFmtId="164" fontId="9" fillId="0" borderId="0" xfId="0" applyNumberFormat="1" applyFont="1" applyFill="1" applyAlignment="1" applyProtection="1">
      <alignment vertical="center" wrapText="1"/>
    </xf>
    <xf numFmtId="0" fontId="9" fillId="4" borderId="33" xfId="0" applyFont="1" applyFill="1" applyBorder="1" applyAlignment="1" applyProtection="1">
      <alignment horizontal="center" vertical="center" wrapText="1"/>
    </xf>
    <xf numFmtId="164" fontId="7" fillId="4" borderId="33" xfId="0" applyNumberFormat="1" applyFont="1" applyFill="1" applyBorder="1" applyAlignment="1" applyProtection="1">
      <alignment vertical="center" wrapText="1"/>
    </xf>
    <xf numFmtId="164" fontId="7" fillId="0" borderId="0" xfId="0" applyNumberFormat="1" applyFont="1" applyFill="1" applyAlignment="1" applyProtection="1">
      <alignment vertical="center" wrapText="1"/>
    </xf>
    <xf numFmtId="0" fontId="4" fillId="4" borderId="33" xfId="0" applyFont="1" applyFill="1" applyBorder="1" applyAlignment="1" applyProtection="1">
      <alignment vertical="center" wrapText="1"/>
    </xf>
    <xf numFmtId="0" fontId="9" fillId="4" borderId="33" xfId="0" applyFont="1" applyFill="1" applyBorder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9" fillId="0" borderId="33" xfId="0" applyNumberFormat="1" applyFont="1" applyFill="1" applyBorder="1" applyAlignment="1" applyProtection="1">
      <alignment vertical="center" wrapText="1"/>
    </xf>
    <xf numFmtId="0" fontId="7" fillId="0" borderId="0" xfId="3" applyFont="1" applyAlignment="1" applyProtection="1">
      <alignment vertical="center"/>
    </xf>
    <xf numFmtId="0" fontId="3" fillId="0" borderId="0" xfId="3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0" fillId="3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0" borderId="6" xfId="3" applyFont="1" applyFill="1" applyBorder="1" applyAlignment="1">
      <alignment vertical="center"/>
    </xf>
    <xf numFmtId="0" fontId="3" fillId="0" borderId="2" xfId="3" applyFont="1" applyFill="1" applyBorder="1" applyAlignment="1">
      <alignment vertical="center"/>
    </xf>
    <xf numFmtId="0" fontId="3" fillId="0" borderId="6" xfId="3" applyFont="1" applyFill="1" applyBorder="1" applyAlignment="1" applyProtection="1">
      <alignment vertical="center" wrapText="1"/>
    </xf>
    <xf numFmtId="0" fontId="10" fillId="0" borderId="6" xfId="0" applyFont="1" applyFill="1" applyBorder="1"/>
    <xf numFmtId="0" fontId="10" fillId="0" borderId="6" xfId="0" applyFont="1" applyFill="1" applyBorder="1" applyAlignment="1">
      <alignment wrapText="1"/>
    </xf>
    <xf numFmtId="0" fontId="10" fillId="0" borderId="10" xfId="0" applyFont="1" applyFill="1" applyBorder="1"/>
    <xf numFmtId="0" fontId="0" fillId="0" borderId="0" xfId="0" applyFill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</xf>
    <xf numFmtId="0" fontId="10" fillId="0" borderId="6" xfId="0" applyFont="1" applyFill="1" applyBorder="1" applyAlignment="1" applyProtection="1">
      <alignment vertical="center"/>
    </xf>
    <xf numFmtId="0" fontId="10" fillId="0" borderId="6" xfId="1" applyFont="1" applyFill="1" applyBorder="1" applyAlignment="1" applyProtection="1">
      <alignment vertical="center"/>
    </xf>
    <xf numFmtId="0" fontId="10" fillId="0" borderId="6" xfId="0" applyFont="1" applyFill="1" applyBorder="1" applyAlignment="1" applyProtection="1">
      <alignment vertical="center" wrapText="1"/>
    </xf>
    <xf numFmtId="0" fontId="13" fillId="0" borderId="0" xfId="0" applyFont="1" applyAlignment="1" applyProtection="1">
      <alignment vertical="center" wrapText="1"/>
    </xf>
    <xf numFmtId="0" fontId="15" fillId="0" borderId="0" xfId="0" applyFont="1" applyAlignment="1" applyProtection="1">
      <alignment vertical="center" wrapText="1"/>
    </xf>
    <xf numFmtId="0" fontId="10" fillId="3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0" borderId="0" xfId="3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3" fillId="3" borderId="0" xfId="0" applyFont="1" applyFill="1" applyAlignment="1" applyProtection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4" borderId="33" xfId="0" applyFont="1" applyFill="1" applyBorder="1" applyAlignment="1" applyProtection="1">
      <alignment horizontal="right" vertical="center" wrapText="1"/>
    </xf>
    <xf numFmtId="0" fontId="7" fillId="4" borderId="33" xfId="0" applyFont="1" applyFill="1" applyBorder="1" applyAlignment="1" applyProtection="1">
      <alignment horizontal="right" vertical="center" wrapText="1"/>
    </xf>
    <xf numFmtId="0" fontId="7" fillId="3" borderId="35" xfId="2" applyFont="1" applyFill="1" applyBorder="1" applyAlignment="1" applyProtection="1">
      <alignment horizontal="right" vertical="center" wrapText="1"/>
    </xf>
    <xf numFmtId="0" fontId="7" fillId="3" borderId="29" xfId="2" applyFont="1" applyFill="1" applyBorder="1" applyAlignment="1" applyProtection="1">
      <alignment horizontal="right" vertical="center" wrapText="1"/>
    </xf>
    <xf numFmtId="0" fontId="13" fillId="5" borderId="18" xfId="2" applyFont="1" applyFill="1" applyBorder="1" applyAlignment="1" applyProtection="1">
      <alignment horizontal="center" vertical="center" wrapText="1"/>
    </xf>
    <xf numFmtId="0" fontId="13" fillId="5" borderId="19" xfId="2" applyFont="1" applyFill="1" applyBorder="1" applyAlignment="1" applyProtection="1">
      <alignment horizontal="center" vertical="center" wrapText="1"/>
    </xf>
    <xf numFmtId="0" fontId="3" fillId="3" borderId="12" xfId="3" applyFont="1" applyFill="1" applyBorder="1" applyAlignment="1" applyProtection="1">
      <alignment horizontal="left" vertical="center"/>
    </xf>
    <xf numFmtId="0" fontId="3" fillId="3" borderId="13" xfId="3" applyFont="1" applyFill="1" applyBorder="1" applyAlignment="1" applyProtection="1">
      <alignment horizontal="left" vertical="center"/>
    </xf>
    <xf numFmtId="0" fontId="14" fillId="3" borderId="7" xfId="0" applyFont="1" applyFill="1" applyBorder="1" applyAlignment="1" applyProtection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3" borderId="4" xfId="0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0" fontId="16" fillId="5" borderId="12" xfId="2" applyFont="1" applyFill="1" applyBorder="1" applyAlignment="1" applyProtection="1">
      <alignment horizontal="center" vertical="center" wrapText="1"/>
    </xf>
    <xf numFmtId="0" fontId="16" fillId="5" borderId="25" xfId="2" applyFont="1" applyFill="1" applyBorder="1" applyAlignment="1" applyProtection="1">
      <alignment horizontal="center" vertical="center" wrapText="1"/>
    </xf>
    <xf numFmtId="0" fontId="16" fillId="5" borderId="26" xfId="2" applyFont="1" applyFill="1" applyBorder="1" applyAlignment="1" applyProtection="1">
      <alignment horizontal="center" vertical="center" wrapText="1"/>
    </xf>
  </cellXfs>
  <cellStyles count="5">
    <cellStyle name="20% - Énfasis4" xfId="1" builtinId="42"/>
    <cellStyle name="Normal" xfId="0" builtinId="0"/>
    <cellStyle name="Normal 2 2" xfId="3" xr:uid="{95535B34-BE08-4653-9B53-98236916DD0F}"/>
    <cellStyle name="Normal 3" xfId="2" xr:uid="{76F21774-76AF-4469-A76F-3851F72D44FC}"/>
    <cellStyle name="Normal 4" xfId="4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59F0B-BB08-40F9-8350-4692EA8695F6}">
  <sheetPr>
    <tabColor rgb="FF00FF00"/>
  </sheetPr>
  <dimension ref="A1:J162"/>
  <sheetViews>
    <sheetView tabSelected="1" topLeftCell="A28" zoomScale="90" zoomScaleNormal="90" workbookViewId="0">
      <selection activeCell="I36" sqref="I36"/>
    </sheetView>
  </sheetViews>
  <sheetFormatPr baseColWidth="10" defaultRowHeight="15" x14ac:dyDescent="0.25"/>
  <cols>
    <col min="1" max="1" width="4.42578125" style="115" customWidth="1"/>
    <col min="2" max="2" width="7" style="3" customWidth="1"/>
    <col min="3" max="3" width="90.7109375" style="3" customWidth="1"/>
    <col min="4" max="4" width="11.42578125" style="3"/>
    <col min="5" max="6" width="12.7109375" style="3" bestFit="1" customWidth="1"/>
    <col min="7" max="7" width="16.42578125" style="3" customWidth="1"/>
    <col min="8" max="10" width="16.42578125" style="8" customWidth="1"/>
    <col min="11" max="16384" width="11.42578125" style="3"/>
  </cols>
  <sheetData>
    <row r="1" spans="2:10" ht="15.75" thickBot="1" x14ac:dyDescent="0.3"/>
    <row r="2" spans="2:10" ht="26.25" customHeight="1" thickBot="1" x14ac:dyDescent="0.3">
      <c r="B2" s="145" t="s">
        <v>89</v>
      </c>
      <c r="C2" s="146"/>
      <c r="D2" s="146"/>
      <c r="E2" s="146"/>
      <c r="F2" s="146"/>
      <c r="G2" s="147"/>
      <c r="H2" s="9"/>
      <c r="I2" s="9"/>
      <c r="J2" s="9"/>
    </row>
    <row r="3" spans="2:10" ht="79.5" customHeight="1" thickBot="1" x14ac:dyDescent="0.3">
      <c r="B3" s="10" t="s">
        <v>145</v>
      </c>
      <c r="C3" s="11" t="s">
        <v>144</v>
      </c>
      <c r="D3" s="11" t="s">
        <v>86</v>
      </c>
      <c r="E3" s="12" t="s">
        <v>85</v>
      </c>
      <c r="F3" s="12" t="s">
        <v>87</v>
      </c>
      <c r="G3" s="13" t="s">
        <v>88</v>
      </c>
      <c r="H3" s="14"/>
      <c r="I3" s="14"/>
      <c r="J3" s="15"/>
    </row>
    <row r="4" spans="2:10" x14ac:dyDescent="0.25">
      <c r="B4" s="16">
        <v>1</v>
      </c>
      <c r="C4" s="110" t="s">
        <v>97</v>
      </c>
      <c r="D4" s="17">
        <v>1</v>
      </c>
      <c r="E4" s="18">
        <v>153.75</v>
      </c>
      <c r="F4" s="4"/>
      <c r="G4" s="19">
        <f>ROUND((D4*F4),2)</f>
        <v>0</v>
      </c>
      <c r="H4" s="20"/>
      <c r="I4" s="20"/>
      <c r="J4" s="20"/>
    </row>
    <row r="5" spans="2:10" x14ac:dyDescent="0.25">
      <c r="B5" s="21">
        <v>2</v>
      </c>
      <c r="C5" s="109" t="s">
        <v>98</v>
      </c>
      <c r="D5" s="22">
        <v>1</v>
      </c>
      <c r="E5" s="23">
        <v>252.6</v>
      </c>
      <c r="F5" s="5"/>
      <c r="G5" s="24">
        <f t="shared" ref="G5:G68" si="0">ROUND((D5*F5),2)</f>
        <v>0</v>
      </c>
      <c r="H5" s="20"/>
      <c r="I5" s="20"/>
      <c r="J5" s="20"/>
    </row>
    <row r="6" spans="2:10" x14ac:dyDescent="0.25">
      <c r="B6" s="21">
        <v>3</v>
      </c>
      <c r="C6" s="109" t="s">
        <v>99</v>
      </c>
      <c r="D6" s="22">
        <v>1</v>
      </c>
      <c r="E6" s="23">
        <v>303.39</v>
      </c>
      <c r="F6" s="5"/>
      <c r="G6" s="24">
        <f t="shared" si="0"/>
        <v>0</v>
      </c>
      <c r="H6" s="20"/>
      <c r="I6" s="20"/>
      <c r="J6" s="20"/>
    </row>
    <row r="7" spans="2:10" x14ac:dyDescent="0.25">
      <c r="B7" s="21">
        <v>4</v>
      </c>
      <c r="C7" s="109" t="s">
        <v>100</v>
      </c>
      <c r="D7" s="22">
        <v>1</v>
      </c>
      <c r="E7" s="23">
        <v>373.4</v>
      </c>
      <c r="F7" s="5"/>
      <c r="G7" s="24">
        <f t="shared" si="0"/>
        <v>0</v>
      </c>
      <c r="H7" s="20"/>
      <c r="I7" s="20"/>
      <c r="J7" s="20"/>
    </row>
    <row r="8" spans="2:10" x14ac:dyDescent="0.25">
      <c r="B8" s="117">
        <v>5</v>
      </c>
      <c r="C8" s="109" t="s">
        <v>101</v>
      </c>
      <c r="D8" s="22">
        <v>5</v>
      </c>
      <c r="E8" s="23">
        <v>222.39</v>
      </c>
      <c r="F8" s="5"/>
      <c r="G8" s="24">
        <f t="shared" si="0"/>
        <v>0</v>
      </c>
      <c r="H8" s="20"/>
      <c r="I8" s="20"/>
      <c r="J8" s="20"/>
    </row>
    <row r="9" spans="2:10" x14ac:dyDescent="0.25">
      <c r="B9" s="117">
        <v>6</v>
      </c>
      <c r="C9" s="109" t="s">
        <v>102</v>
      </c>
      <c r="D9" s="22">
        <v>10</v>
      </c>
      <c r="E9" s="23">
        <v>374.77</v>
      </c>
      <c r="F9" s="5"/>
      <c r="G9" s="24">
        <f t="shared" si="0"/>
        <v>0</v>
      </c>
      <c r="H9" s="20"/>
      <c r="I9" s="20"/>
      <c r="J9" s="20"/>
    </row>
    <row r="10" spans="2:10" x14ac:dyDescent="0.25">
      <c r="B10" s="117">
        <v>7</v>
      </c>
      <c r="C10" s="109" t="s">
        <v>103</v>
      </c>
      <c r="D10" s="22">
        <v>5</v>
      </c>
      <c r="E10" s="23">
        <v>443.41</v>
      </c>
      <c r="F10" s="5"/>
      <c r="G10" s="24">
        <f t="shared" si="0"/>
        <v>0</v>
      </c>
      <c r="H10" s="20"/>
      <c r="I10" s="20"/>
      <c r="J10" s="20"/>
    </row>
    <row r="11" spans="2:10" x14ac:dyDescent="0.25">
      <c r="B11" s="117">
        <v>8</v>
      </c>
      <c r="C11" s="109" t="s">
        <v>104</v>
      </c>
      <c r="D11" s="22">
        <v>1</v>
      </c>
      <c r="E11" s="23">
        <v>534.02</v>
      </c>
      <c r="F11" s="5"/>
      <c r="G11" s="24">
        <f t="shared" si="0"/>
        <v>0</v>
      </c>
      <c r="H11" s="20"/>
      <c r="I11" s="20"/>
      <c r="J11" s="20"/>
    </row>
    <row r="12" spans="2:10" x14ac:dyDescent="0.25">
      <c r="B12" s="117">
        <v>9</v>
      </c>
      <c r="C12" s="27" t="s">
        <v>0</v>
      </c>
      <c r="D12" s="22">
        <v>1</v>
      </c>
      <c r="E12" s="23">
        <v>424.71</v>
      </c>
      <c r="F12" s="5"/>
      <c r="G12" s="24">
        <f t="shared" si="0"/>
        <v>0</v>
      </c>
      <c r="H12" s="20"/>
      <c r="I12" s="20"/>
      <c r="J12" s="20"/>
    </row>
    <row r="13" spans="2:10" x14ac:dyDescent="0.25">
      <c r="B13" s="117">
        <v>10</v>
      </c>
      <c r="C13" s="111" t="s">
        <v>1</v>
      </c>
      <c r="D13" s="22">
        <v>1</v>
      </c>
      <c r="E13" s="23">
        <v>871.2</v>
      </c>
      <c r="F13" s="5"/>
      <c r="G13" s="24">
        <f t="shared" si="0"/>
        <v>0</v>
      </c>
      <c r="H13" s="20"/>
      <c r="I13" s="20"/>
      <c r="J13" s="20"/>
    </row>
    <row r="14" spans="2:10" x14ac:dyDescent="0.25">
      <c r="B14" s="117">
        <v>11</v>
      </c>
      <c r="C14" s="111" t="s">
        <v>2</v>
      </c>
      <c r="D14" s="22">
        <v>1</v>
      </c>
      <c r="E14" s="23">
        <v>632.35</v>
      </c>
      <c r="F14" s="5"/>
      <c r="G14" s="24">
        <f t="shared" si="0"/>
        <v>0</v>
      </c>
      <c r="H14" s="20"/>
      <c r="I14" s="20"/>
      <c r="J14" s="20"/>
    </row>
    <row r="15" spans="2:10" x14ac:dyDescent="0.25">
      <c r="B15" s="117">
        <v>12</v>
      </c>
      <c r="C15" s="27" t="s">
        <v>3</v>
      </c>
      <c r="D15" s="22">
        <v>1</v>
      </c>
      <c r="E15" s="23">
        <v>358.64</v>
      </c>
      <c r="F15" s="5"/>
      <c r="G15" s="24">
        <f t="shared" si="0"/>
        <v>0</v>
      </c>
      <c r="H15" s="20"/>
      <c r="I15" s="20"/>
      <c r="J15" s="20"/>
    </row>
    <row r="16" spans="2:10" x14ac:dyDescent="0.25">
      <c r="B16" s="117">
        <v>13</v>
      </c>
      <c r="C16" s="27" t="s">
        <v>4</v>
      </c>
      <c r="D16" s="22">
        <v>1</v>
      </c>
      <c r="E16" s="23">
        <v>629.20000000000005</v>
      </c>
      <c r="F16" s="5"/>
      <c r="G16" s="24">
        <f t="shared" si="0"/>
        <v>0</v>
      </c>
      <c r="H16" s="20"/>
      <c r="I16" s="20"/>
      <c r="J16" s="20"/>
    </row>
    <row r="17" spans="2:10" x14ac:dyDescent="0.25">
      <c r="B17" s="117">
        <v>14</v>
      </c>
      <c r="C17" s="27" t="s">
        <v>5</v>
      </c>
      <c r="D17" s="22">
        <v>1</v>
      </c>
      <c r="E17" s="23">
        <v>531.66999999999996</v>
      </c>
      <c r="F17" s="5"/>
      <c r="G17" s="24">
        <f t="shared" si="0"/>
        <v>0</v>
      </c>
      <c r="H17" s="20"/>
      <c r="I17" s="20"/>
      <c r="J17" s="20"/>
    </row>
    <row r="18" spans="2:10" x14ac:dyDescent="0.2">
      <c r="B18" s="117">
        <v>15</v>
      </c>
      <c r="C18" s="112" t="s">
        <v>105</v>
      </c>
      <c r="D18" s="22">
        <v>52</v>
      </c>
      <c r="E18" s="23">
        <v>409</v>
      </c>
      <c r="F18" s="5"/>
      <c r="G18" s="24">
        <f t="shared" si="0"/>
        <v>0</v>
      </c>
      <c r="H18" s="20"/>
      <c r="I18" s="20"/>
      <c r="J18" s="20"/>
    </row>
    <row r="19" spans="2:10" x14ac:dyDescent="0.2">
      <c r="B19" s="117">
        <v>16</v>
      </c>
      <c r="C19" s="112" t="s">
        <v>106</v>
      </c>
      <c r="D19" s="22">
        <v>10</v>
      </c>
      <c r="E19" s="23">
        <v>429</v>
      </c>
      <c r="F19" s="5"/>
      <c r="G19" s="24">
        <f t="shared" si="0"/>
        <v>0</v>
      </c>
      <c r="H19" s="20"/>
      <c r="I19" s="20"/>
      <c r="J19" s="20"/>
    </row>
    <row r="20" spans="2:10" x14ac:dyDescent="0.2">
      <c r="B20" s="117">
        <v>17</v>
      </c>
      <c r="C20" s="112" t="s">
        <v>107</v>
      </c>
      <c r="D20" s="22">
        <v>14</v>
      </c>
      <c r="E20" s="23">
        <v>481</v>
      </c>
      <c r="F20" s="5"/>
      <c r="G20" s="24">
        <f t="shared" si="0"/>
        <v>0</v>
      </c>
      <c r="H20" s="20"/>
      <c r="I20" s="20"/>
      <c r="J20" s="20"/>
    </row>
    <row r="21" spans="2:10" x14ac:dyDescent="0.2">
      <c r="B21" s="117">
        <v>18</v>
      </c>
      <c r="C21" s="112" t="s">
        <v>108</v>
      </c>
      <c r="D21" s="22">
        <v>19</v>
      </c>
      <c r="E21" s="23">
        <v>376</v>
      </c>
      <c r="F21" s="5"/>
      <c r="G21" s="24">
        <f t="shared" si="0"/>
        <v>0</v>
      </c>
      <c r="H21" s="20"/>
      <c r="I21" s="20"/>
      <c r="J21" s="20"/>
    </row>
    <row r="22" spans="2:10" x14ac:dyDescent="0.2">
      <c r="B22" s="117">
        <v>19</v>
      </c>
      <c r="C22" s="112" t="s">
        <v>109</v>
      </c>
      <c r="D22" s="22">
        <v>12</v>
      </c>
      <c r="E22" s="23">
        <v>384</v>
      </c>
      <c r="F22" s="5"/>
      <c r="G22" s="24">
        <f t="shared" si="0"/>
        <v>0</v>
      </c>
      <c r="H22" s="20"/>
      <c r="I22" s="20"/>
      <c r="J22" s="20"/>
    </row>
    <row r="23" spans="2:10" x14ac:dyDescent="0.2">
      <c r="B23" s="117">
        <v>20</v>
      </c>
      <c r="C23" s="112" t="s">
        <v>110</v>
      </c>
      <c r="D23" s="22">
        <v>1</v>
      </c>
      <c r="E23" s="23">
        <v>396</v>
      </c>
      <c r="F23" s="5"/>
      <c r="G23" s="24">
        <f t="shared" si="0"/>
        <v>0</v>
      </c>
      <c r="H23" s="20"/>
      <c r="I23" s="20"/>
      <c r="J23" s="20"/>
    </row>
    <row r="24" spans="2:10" x14ac:dyDescent="0.2">
      <c r="B24" s="117">
        <v>21</v>
      </c>
      <c r="C24" s="112" t="s">
        <v>111</v>
      </c>
      <c r="D24" s="22">
        <v>1</v>
      </c>
      <c r="E24" s="23">
        <v>416</v>
      </c>
      <c r="F24" s="5"/>
      <c r="G24" s="24">
        <f t="shared" si="0"/>
        <v>0</v>
      </c>
      <c r="H24" s="20"/>
      <c r="I24" s="20"/>
      <c r="J24" s="20"/>
    </row>
    <row r="25" spans="2:10" x14ac:dyDescent="0.2">
      <c r="B25" s="117">
        <v>22</v>
      </c>
      <c r="C25" s="112" t="s">
        <v>112</v>
      </c>
      <c r="D25" s="22">
        <v>9</v>
      </c>
      <c r="E25" s="23">
        <v>334</v>
      </c>
      <c r="F25" s="5"/>
      <c r="G25" s="24">
        <f t="shared" si="0"/>
        <v>0</v>
      </c>
      <c r="H25" s="20"/>
      <c r="I25" s="20"/>
      <c r="J25" s="20"/>
    </row>
    <row r="26" spans="2:10" x14ac:dyDescent="0.2">
      <c r="B26" s="117">
        <v>23</v>
      </c>
      <c r="C26" s="112" t="s">
        <v>113</v>
      </c>
      <c r="D26" s="22">
        <v>1</v>
      </c>
      <c r="E26" s="23">
        <v>287</v>
      </c>
      <c r="F26" s="5"/>
      <c r="G26" s="24">
        <f t="shared" si="0"/>
        <v>0</v>
      </c>
      <c r="H26" s="20"/>
      <c r="I26" s="20"/>
      <c r="J26" s="20"/>
    </row>
    <row r="27" spans="2:10" x14ac:dyDescent="0.2">
      <c r="B27" s="117">
        <v>24</v>
      </c>
      <c r="C27" s="112" t="s">
        <v>114</v>
      </c>
      <c r="D27" s="22">
        <v>1</v>
      </c>
      <c r="E27" s="23">
        <v>236</v>
      </c>
      <c r="F27" s="5"/>
      <c r="G27" s="24">
        <f t="shared" si="0"/>
        <v>0</v>
      </c>
      <c r="H27" s="20"/>
      <c r="I27" s="20"/>
      <c r="J27" s="20"/>
    </row>
    <row r="28" spans="2:10" x14ac:dyDescent="0.2">
      <c r="B28" s="117">
        <v>25</v>
      </c>
      <c r="C28" s="112" t="s">
        <v>115</v>
      </c>
      <c r="D28" s="22">
        <v>1</v>
      </c>
      <c r="E28" s="23">
        <v>347</v>
      </c>
      <c r="F28" s="5"/>
      <c r="G28" s="24">
        <f t="shared" si="0"/>
        <v>0</v>
      </c>
      <c r="H28" s="20"/>
      <c r="I28" s="20"/>
      <c r="J28" s="20"/>
    </row>
    <row r="29" spans="2:10" x14ac:dyDescent="0.2">
      <c r="B29" s="117">
        <v>26</v>
      </c>
      <c r="C29" s="112" t="s">
        <v>116</v>
      </c>
      <c r="D29" s="22">
        <v>1</v>
      </c>
      <c r="E29" s="23">
        <v>354</v>
      </c>
      <c r="F29" s="5"/>
      <c r="G29" s="24">
        <f t="shared" si="0"/>
        <v>0</v>
      </c>
      <c r="H29" s="20"/>
      <c r="I29" s="20"/>
      <c r="J29" s="20"/>
    </row>
    <row r="30" spans="2:10" x14ac:dyDescent="0.2">
      <c r="B30" s="117">
        <v>27</v>
      </c>
      <c r="C30" s="112" t="s">
        <v>117</v>
      </c>
      <c r="D30" s="22">
        <v>15</v>
      </c>
      <c r="E30" s="23">
        <v>371</v>
      </c>
      <c r="F30" s="5"/>
      <c r="G30" s="24">
        <f t="shared" si="0"/>
        <v>0</v>
      </c>
      <c r="H30" s="20"/>
      <c r="I30" s="20"/>
      <c r="J30" s="20"/>
    </row>
    <row r="31" spans="2:10" x14ac:dyDescent="0.2">
      <c r="B31" s="117">
        <v>28</v>
      </c>
      <c r="C31" s="112" t="s">
        <v>118</v>
      </c>
      <c r="D31" s="22">
        <v>66</v>
      </c>
      <c r="E31" s="23">
        <v>305.8</v>
      </c>
      <c r="F31" s="5"/>
      <c r="G31" s="24">
        <f t="shared" si="0"/>
        <v>0</v>
      </c>
      <c r="H31" s="20"/>
      <c r="I31" s="20"/>
      <c r="J31" s="20"/>
    </row>
    <row r="32" spans="2:10" x14ac:dyDescent="0.2">
      <c r="B32" s="117">
        <v>29</v>
      </c>
      <c r="C32" s="112" t="s">
        <v>119</v>
      </c>
      <c r="D32" s="22">
        <v>1</v>
      </c>
      <c r="E32" s="23">
        <v>290</v>
      </c>
      <c r="F32" s="5"/>
      <c r="G32" s="24">
        <f t="shared" si="0"/>
        <v>0</v>
      </c>
      <c r="H32" s="20"/>
      <c r="I32" s="20"/>
      <c r="J32" s="20"/>
    </row>
    <row r="33" spans="2:10" x14ac:dyDescent="0.2">
      <c r="B33" s="117">
        <v>30</v>
      </c>
      <c r="C33" s="112" t="s">
        <v>120</v>
      </c>
      <c r="D33" s="22">
        <v>1</v>
      </c>
      <c r="E33" s="23">
        <v>288</v>
      </c>
      <c r="F33" s="5"/>
      <c r="G33" s="24">
        <f t="shared" si="0"/>
        <v>0</v>
      </c>
      <c r="H33" s="20"/>
      <c r="I33" s="20"/>
      <c r="J33" s="20"/>
    </row>
    <row r="34" spans="2:10" x14ac:dyDescent="0.2">
      <c r="B34" s="117">
        <v>31</v>
      </c>
      <c r="C34" s="112" t="s">
        <v>121</v>
      </c>
      <c r="D34" s="22">
        <v>1</v>
      </c>
      <c r="E34" s="23">
        <v>358</v>
      </c>
      <c r="F34" s="5"/>
      <c r="G34" s="24">
        <f t="shared" si="0"/>
        <v>0</v>
      </c>
      <c r="H34" s="20"/>
      <c r="I34" s="20"/>
      <c r="J34" s="20"/>
    </row>
    <row r="35" spans="2:10" x14ac:dyDescent="0.2">
      <c r="B35" s="117">
        <v>32</v>
      </c>
      <c r="C35" s="112" t="s">
        <v>122</v>
      </c>
      <c r="D35" s="22">
        <v>1</v>
      </c>
      <c r="E35" s="23">
        <v>490</v>
      </c>
      <c r="F35" s="5"/>
      <c r="G35" s="24">
        <f t="shared" si="0"/>
        <v>0</v>
      </c>
      <c r="H35" s="20"/>
      <c r="I35" s="20"/>
      <c r="J35" s="20"/>
    </row>
    <row r="36" spans="2:10" x14ac:dyDescent="0.25">
      <c r="B36" s="117">
        <v>33</v>
      </c>
      <c r="C36" s="120" t="s">
        <v>68</v>
      </c>
      <c r="D36" s="22">
        <v>1</v>
      </c>
      <c r="E36" s="23">
        <v>2890</v>
      </c>
      <c r="F36" s="5"/>
      <c r="G36" s="24">
        <f t="shared" si="0"/>
        <v>0</v>
      </c>
      <c r="H36" s="20"/>
      <c r="I36" s="20"/>
      <c r="J36" s="20"/>
    </row>
    <row r="37" spans="2:10" x14ac:dyDescent="0.25">
      <c r="B37" s="117">
        <v>34</v>
      </c>
      <c r="C37" s="120" t="s">
        <v>80</v>
      </c>
      <c r="D37" s="22">
        <v>27</v>
      </c>
      <c r="E37" s="23">
        <v>1180</v>
      </c>
      <c r="F37" s="5"/>
      <c r="G37" s="24">
        <f t="shared" si="0"/>
        <v>0</v>
      </c>
      <c r="H37" s="20"/>
      <c r="I37" s="20"/>
      <c r="J37" s="20"/>
    </row>
    <row r="38" spans="2:10" x14ac:dyDescent="0.25">
      <c r="B38" s="117">
        <v>35</v>
      </c>
      <c r="C38" s="120" t="s">
        <v>81</v>
      </c>
      <c r="D38" s="22">
        <v>20</v>
      </c>
      <c r="E38" s="23">
        <v>517</v>
      </c>
      <c r="F38" s="5"/>
      <c r="G38" s="24">
        <f t="shared" si="0"/>
        <v>0</v>
      </c>
      <c r="H38" s="20"/>
      <c r="I38" s="20"/>
      <c r="J38" s="20"/>
    </row>
    <row r="39" spans="2:10" x14ac:dyDescent="0.25">
      <c r="B39" s="117">
        <v>36</v>
      </c>
      <c r="C39" s="120" t="s">
        <v>149</v>
      </c>
      <c r="D39" s="22">
        <v>1</v>
      </c>
      <c r="E39" s="23">
        <v>1461</v>
      </c>
      <c r="F39" s="5"/>
      <c r="G39" s="24">
        <f t="shared" si="0"/>
        <v>0</v>
      </c>
      <c r="H39" s="20"/>
      <c r="I39" s="20"/>
      <c r="J39" s="20"/>
    </row>
    <row r="40" spans="2:10" x14ac:dyDescent="0.25">
      <c r="B40" s="143">
        <v>37</v>
      </c>
      <c r="C40" s="27" t="s">
        <v>6</v>
      </c>
      <c r="D40" s="22">
        <v>1</v>
      </c>
      <c r="E40" s="23">
        <v>660</v>
      </c>
      <c r="F40" s="5"/>
      <c r="G40" s="24">
        <f t="shared" si="0"/>
        <v>0</v>
      </c>
      <c r="H40" s="20"/>
      <c r="I40" s="20"/>
      <c r="J40" s="20"/>
    </row>
    <row r="41" spans="2:10" x14ac:dyDescent="0.25">
      <c r="B41" s="143"/>
      <c r="C41" s="27" t="s">
        <v>7</v>
      </c>
      <c r="D41" s="22">
        <v>1</v>
      </c>
      <c r="E41" s="23">
        <v>864</v>
      </c>
      <c r="F41" s="5"/>
      <c r="G41" s="24">
        <f t="shared" si="0"/>
        <v>0</v>
      </c>
      <c r="H41" s="20"/>
      <c r="I41" s="20"/>
      <c r="J41" s="20"/>
    </row>
    <row r="42" spans="2:10" x14ac:dyDescent="0.25">
      <c r="B42" s="143"/>
      <c r="C42" s="27" t="s">
        <v>8</v>
      </c>
      <c r="D42" s="22">
        <v>1</v>
      </c>
      <c r="E42" s="23">
        <v>849</v>
      </c>
      <c r="F42" s="5"/>
      <c r="G42" s="24">
        <f t="shared" si="0"/>
        <v>0</v>
      </c>
      <c r="H42" s="20"/>
      <c r="I42" s="20"/>
      <c r="J42" s="20"/>
    </row>
    <row r="43" spans="2:10" x14ac:dyDescent="0.25">
      <c r="B43" s="143"/>
      <c r="C43" s="27" t="s">
        <v>9</v>
      </c>
      <c r="D43" s="22">
        <v>1</v>
      </c>
      <c r="E43" s="23">
        <v>1053</v>
      </c>
      <c r="F43" s="5"/>
      <c r="G43" s="24">
        <f t="shared" si="0"/>
        <v>0</v>
      </c>
      <c r="H43" s="20"/>
      <c r="I43" s="20"/>
      <c r="J43" s="20"/>
    </row>
    <row r="44" spans="2:10" x14ac:dyDescent="0.25">
      <c r="B44" s="143"/>
      <c r="C44" s="27" t="s">
        <v>10</v>
      </c>
      <c r="D44" s="22">
        <v>1</v>
      </c>
      <c r="E44" s="23">
        <v>1121</v>
      </c>
      <c r="F44" s="5"/>
      <c r="G44" s="24">
        <f t="shared" si="0"/>
        <v>0</v>
      </c>
      <c r="H44" s="20"/>
      <c r="I44" s="20"/>
      <c r="J44" s="20"/>
    </row>
    <row r="45" spans="2:10" x14ac:dyDescent="0.25">
      <c r="B45" s="143"/>
      <c r="C45" s="27" t="s">
        <v>11</v>
      </c>
      <c r="D45" s="22">
        <v>1</v>
      </c>
      <c r="E45" s="23">
        <v>1325</v>
      </c>
      <c r="F45" s="5"/>
      <c r="G45" s="24">
        <f t="shared" si="0"/>
        <v>0</v>
      </c>
      <c r="H45" s="20"/>
      <c r="I45" s="20"/>
      <c r="J45" s="20"/>
    </row>
    <row r="46" spans="2:10" x14ac:dyDescent="0.25">
      <c r="B46" s="143"/>
      <c r="C46" s="27" t="s">
        <v>12</v>
      </c>
      <c r="D46" s="22">
        <v>1</v>
      </c>
      <c r="E46" s="23">
        <v>1355</v>
      </c>
      <c r="F46" s="5"/>
      <c r="G46" s="24">
        <f t="shared" si="0"/>
        <v>0</v>
      </c>
      <c r="H46" s="20"/>
      <c r="I46" s="20"/>
      <c r="J46" s="20"/>
    </row>
    <row r="47" spans="2:10" x14ac:dyDescent="0.25">
      <c r="B47" s="143"/>
      <c r="C47" s="27" t="s">
        <v>13</v>
      </c>
      <c r="D47" s="22">
        <v>1</v>
      </c>
      <c r="E47" s="23">
        <v>1559</v>
      </c>
      <c r="F47" s="5"/>
      <c r="G47" s="24">
        <f t="shared" si="0"/>
        <v>0</v>
      </c>
      <c r="H47" s="20"/>
      <c r="I47" s="20"/>
      <c r="J47" s="20"/>
    </row>
    <row r="48" spans="2:10" x14ac:dyDescent="0.25">
      <c r="B48" s="143">
        <v>38</v>
      </c>
      <c r="C48" s="27" t="s">
        <v>14</v>
      </c>
      <c r="D48" s="22">
        <v>2</v>
      </c>
      <c r="E48" s="23">
        <v>975</v>
      </c>
      <c r="F48" s="5"/>
      <c r="G48" s="24">
        <f t="shared" si="0"/>
        <v>0</v>
      </c>
      <c r="H48" s="20"/>
      <c r="I48" s="20"/>
      <c r="J48" s="20"/>
    </row>
    <row r="49" spans="2:10" x14ac:dyDescent="0.25">
      <c r="B49" s="143"/>
      <c r="C49" s="27" t="s">
        <v>15</v>
      </c>
      <c r="D49" s="22">
        <v>2</v>
      </c>
      <c r="E49" s="23">
        <v>1137</v>
      </c>
      <c r="F49" s="5"/>
      <c r="G49" s="24">
        <f t="shared" si="0"/>
        <v>0</v>
      </c>
      <c r="H49" s="20"/>
      <c r="I49" s="20"/>
      <c r="J49" s="20"/>
    </row>
    <row r="50" spans="2:10" x14ac:dyDescent="0.25">
      <c r="B50" s="143"/>
      <c r="C50" s="27" t="s">
        <v>16</v>
      </c>
      <c r="D50" s="22">
        <v>2</v>
      </c>
      <c r="E50" s="23">
        <v>1289</v>
      </c>
      <c r="F50" s="5"/>
      <c r="G50" s="24">
        <f t="shared" si="0"/>
        <v>0</v>
      </c>
      <c r="H50" s="20"/>
      <c r="I50" s="20"/>
      <c r="J50" s="20"/>
    </row>
    <row r="51" spans="2:10" x14ac:dyDescent="0.25">
      <c r="B51" s="143"/>
      <c r="C51" s="27" t="s">
        <v>17</v>
      </c>
      <c r="D51" s="22">
        <v>2</v>
      </c>
      <c r="E51" s="23">
        <v>1451</v>
      </c>
      <c r="F51" s="5"/>
      <c r="G51" s="24">
        <f t="shared" si="0"/>
        <v>0</v>
      </c>
      <c r="H51" s="20"/>
      <c r="I51" s="20"/>
      <c r="J51" s="20"/>
    </row>
    <row r="52" spans="2:10" x14ac:dyDescent="0.25">
      <c r="B52" s="143"/>
      <c r="C52" s="27" t="s">
        <v>18</v>
      </c>
      <c r="D52" s="22">
        <v>2</v>
      </c>
      <c r="E52" s="23">
        <v>1535</v>
      </c>
      <c r="F52" s="5"/>
      <c r="G52" s="24">
        <f t="shared" si="0"/>
        <v>0</v>
      </c>
      <c r="H52" s="20"/>
      <c r="I52" s="20"/>
      <c r="J52" s="20"/>
    </row>
    <row r="53" spans="2:10" x14ac:dyDescent="0.25">
      <c r="B53" s="143"/>
      <c r="C53" s="27" t="s">
        <v>19</v>
      </c>
      <c r="D53" s="22">
        <v>2</v>
      </c>
      <c r="E53" s="23">
        <v>1697</v>
      </c>
      <c r="F53" s="5"/>
      <c r="G53" s="24">
        <f t="shared" si="0"/>
        <v>0</v>
      </c>
      <c r="H53" s="20"/>
      <c r="I53" s="20"/>
      <c r="J53" s="20"/>
    </row>
    <row r="54" spans="2:10" x14ac:dyDescent="0.25">
      <c r="B54" s="117">
        <v>39</v>
      </c>
      <c r="C54" s="120" t="s">
        <v>79</v>
      </c>
      <c r="D54" s="25">
        <v>16</v>
      </c>
      <c r="E54" s="26">
        <v>386</v>
      </c>
      <c r="F54" s="5"/>
      <c r="G54" s="24">
        <f t="shared" si="0"/>
        <v>0</v>
      </c>
      <c r="H54" s="20"/>
      <c r="I54" s="20"/>
      <c r="J54" s="20"/>
    </row>
    <row r="55" spans="2:10" x14ac:dyDescent="0.25">
      <c r="B55" s="117">
        <v>40</v>
      </c>
      <c r="C55" s="121" t="s">
        <v>82</v>
      </c>
      <c r="D55" s="25">
        <v>1</v>
      </c>
      <c r="E55" s="26">
        <v>499</v>
      </c>
      <c r="F55" s="5"/>
      <c r="G55" s="24">
        <f t="shared" si="0"/>
        <v>0</v>
      </c>
      <c r="H55" s="20"/>
      <c r="I55" s="20"/>
      <c r="J55" s="20"/>
    </row>
    <row r="56" spans="2:10" x14ac:dyDescent="0.25">
      <c r="B56" s="117">
        <v>41</v>
      </c>
      <c r="C56" s="27" t="s">
        <v>23</v>
      </c>
      <c r="D56" s="22">
        <v>1</v>
      </c>
      <c r="E56" s="23">
        <v>1493.02</v>
      </c>
      <c r="F56" s="5"/>
      <c r="G56" s="24">
        <f t="shared" si="0"/>
        <v>0</v>
      </c>
      <c r="H56" s="20"/>
      <c r="I56" s="20"/>
      <c r="J56" s="20"/>
    </row>
    <row r="57" spans="2:10" x14ac:dyDescent="0.25">
      <c r="B57" s="117">
        <v>42</v>
      </c>
      <c r="C57" s="27" t="s">
        <v>24</v>
      </c>
      <c r="D57" s="22">
        <v>10</v>
      </c>
      <c r="E57" s="23">
        <v>129.24</v>
      </c>
      <c r="F57" s="5"/>
      <c r="G57" s="24">
        <f t="shared" si="0"/>
        <v>0</v>
      </c>
      <c r="H57" s="20"/>
      <c r="I57" s="20"/>
      <c r="J57" s="20"/>
    </row>
    <row r="58" spans="2:10" x14ac:dyDescent="0.25">
      <c r="B58" s="117">
        <v>43</v>
      </c>
      <c r="C58" s="27" t="s">
        <v>25</v>
      </c>
      <c r="D58" s="25">
        <v>40</v>
      </c>
      <c r="E58" s="28">
        <v>349.25</v>
      </c>
      <c r="F58" s="5"/>
      <c r="G58" s="24">
        <f t="shared" si="0"/>
        <v>0</v>
      </c>
      <c r="H58" s="20"/>
      <c r="I58" s="20"/>
      <c r="J58" s="20"/>
    </row>
    <row r="59" spans="2:10" x14ac:dyDescent="0.25">
      <c r="B59" s="117">
        <v>44</v>
      </c>
      <c r="C59" s="27" t="s">
        <v>26</v>
      </c>
      <c r="D59" s="22">
        <v>1</v>
      </c>
      <c r="E59" s="29">
        <v>276.85000000000002</v>
      </c>
      <c r="F59" s="5"/>
      <c r="G59" s="24">
        <f t="shared" si="0"/>
        <v>0</v>
      </c>
      <c r="H59" s="20"/>
      <c r="I59" s="20"/>
      <c r="J59" s="20"/>
    </row>
    <row r="60" spans="2:10" x14ac:dyDescent="0.25">
      <c r="B60" s="117">
        <v>45</v>
      </c>
      <c r="C60" s="111" t="s">
        <v>27</v>
      </c>
      <c r="D60" s="22">
        <v>4</v>
      </c>
      <c r="E60" s="29">
        <v>853.72</v>
      </c>
      <c r="F60" s="5"/>
      <c r="G60" s="24">
        <f t="shared" si="0"/>
        <v>0</v>
      </c>
      <c r="H60" s="20"/>
      <c r="I60" s="20"/>
      <c r="J60" s="20"/>
    </row>
    <row r="61" spans="2:10" x14ac:dyDescent="0.25">
      <c r="B61" s="117">
        <v>46</v>
      </c>
      <c r="C61" s="111" t="s">
        <v>28</v>
      </c>
      <c r="D61" s="22">
        <v>4</v>
      </c>
      <c r="E61" s="29">
        <v>853.72</v>
      </c>
      <c r="F61" s="5"/>
      <c r="G61" s="24">
        <f t="shared" si="0"/>
        <v>0</v>
      </c>
      <c r="H61" s="20"/>
      <c r="I61" s="20"/>
      <c r="J61" s="20"/>
    </row>
    <row r="62" spans="2:10" x14ac:dyDescent="0.25">
      <c r="B62" s="143">
        <v>47</v>
      </c>
      <c r="C62" s="111" t="s">
        <v>29</v>
      </c>
      <c r="D62" s="22">
        <v>2</v>
      </c>
      <c r="E62" s="29">
        <v>903.76</v>
      </c>
      <c r="F62" s="5"/>
      <c r="G62" s="24">
        <f t="shared" si="0"/>
        <v>0</v>
      </c>
      <c r="H62" s="20"/>
      <c r="I62" s="20"/>
      <c r="J62" s="20"/>
    </row>
    <row r="63" spans="2:10" x14ac:dyDescent="0.25">
      <c r="B63" s="143"/>
      <c r="C63" s="111" t="s">
        <v>30</v>
      </c>
      <c r="D63" s="22">
        <v>10</v>
      </c>
      <c r="E63" s="29">
        <v>915.2</v>
      </c>
      <c r="F63" s="5"/>
      <c r="G63" s="24">
        <f t="shared" si="0"/>
        <v>0</v>
      </c>
      <c r="H63" s="20"/>
      <c r="I63" s="20"/>
      <c r="J63" s="20"/>
    </row>
    <row r="64" spans="2:10" x14ac:dyDescent="0.25">
      <c r="B64" s="143">
        <v>48</v>
      </c>
      <c r="C64" s="111" t="s">
        <v>31</v>
      </c>
      <c r="D64" s="22">
        <v>5</v>
      </c>
      <c r="E64" s="23">
        <v>356.23</v>
      </c>
      <c r="F64" s="5"/>
      <c r="G64" s="24">
        <f t="shared" si="0"/>
        <v>0</v>
      </c>
      <c r="H64" s="20"/>
      <c r="I64" s="20"/>
      <c r="J64" s="20"/>
    </row>
    <row r="65" spans="2:10" x14ac:dyDescent="0.25">
      <c r="B65" s="143"/>
      <c r="C65" s="111" t="s">
        <v>32</v>
      </c>
      <c r="D65" s="22">
        <v>5</v>
      </c>
      <c r="E65" s="23">
        <v>375.71</v>
      </c>
      <c r="F65" s="5"/>
      <c r="G65" s="24">
        <f t="shared" si="0"/>
        <v>0</v>
      </c>
      <c r="H65" s="20"/>
      <c r="I65" s="20"/>
      <c r="J65" s="20"/>
    </row>
    <row r="66" spans="2:10" x14ac:dyDescent="0.25">
      <c r="B66" s="143"/>
      <c r="C66" s="111" t="s">
        <v>33</v>
      </c>
      <c r="D66" s="22">
        <v>5</v>
      </c>
      <c r="E66" s="23">
        <v>399.87</v>
      </c>
      <c r="F66" s="5"/>
      <c r="G66" s="24">
        <f t="shared" si="0"/>
        <v>0</v>
      </c>
      <c r="H66" s="20"/>
      <c r="I66" s="20"/>
      <c r="J66" s="20"/>
    </row>
    <row r="67" spans="2:10" x14ac:dyDescent="0.25">
      <c r="B67" s="143"/>
      <c r="C67" s="111" t="s">
        <v>34</v>
      </c>
      <c r="D67" s="22">
        <v>10</v>
      </c>
      <c r="E67" s="23">
        <v>416.39</v>
      </c>
      <c r="F67" s="5"/>
      <c r="G67" s="24">
        <f t="shared" si="0"/>
        <v>0</v>
      </c>
      <c r="H67" s="20"/>
      <c r="I67" s="20"/>
      <c r="J67" s="20"/>
    </row>
    <row r="68" spans="2:10" x14ac:dyDescent="0.25">
      <c r="B68" s="143"/>
      <c r="C68" s="111" t="s">
        <v>35</v>
      </c>
      <c r="D68" s="22">
        <v>5</v>
      </c>
      <c r="E68" s="23">
        <v>359.37</v>
      </c>
      <c r="F68" s="5"/>
      <c r="G68" s="24">
        <f t="shared" si="0"/>
        <v>0</v>
      </c>
      <c r="H68" s="20"/>
      <c r="I68" s="20"/>
      <c r="J68" s="20"/>
    </row>
    <row r="69" spans="2:10" x14ac:dyDescent="0.25">
      <c r="B69" s="117">
        <v>49</v>
      </c>
      <c r="C69" s="111" t="s">
        <v>36</v>
      </c>
      <c r="D69" s="22">
        <v>1</v>
      </c>
      <c r="E69" s="23">
        <v>591.76</v>
      </c>
      <c r="F69" s="5"/>
      <c r="G69" s="24">
        <f t="shared" ref="G69:G100" si="1">ROUND((D69*F69),2)</f>
        <v>0</v>
      </c>
      <c r="H69" s="20"/>
      <c r="I69" s="20"/>
      <c r="J69" s="20"/>
    </row>
    <row r="70" spans="2:10" x14ac:dyDescent="0.25">
      <c r="B70" s="143">
        <v>50</v>
      </c>
      <c r="C70" s="111" t="s">
        <v>37</v>
      </c>
      <c r="D70" s="22">
        <v>2</v>
      </c>
      <c r="E70" s="29">
        <v>364.66</v>
      </c>
      <c r="F70" s="5"/>
      <c r="G70" s="24">
        <f t="shared" si="1"/>
        <v>0</v>
      </c>
      <c r="H70" s="20"/>
      <c r="I70" s="20"/>
      <c r="J70" s="20"/>
    </row>
    <row r="71" spans="2:10" x14ac:dyDescent="0.25">
      <c r="B71" s="143"/>
      <c r="C71" s="111" t="s">
        <v>38</v>
      </c>
      <c r="D71" s="22">
        <v>2</v>
      </c>
      <c r="E71" s="29">
        <v>378.96</v>
      </c>
      <c r="F71" s="5"/>
      <c r="G71" s="24">
        <f t="shared" si="1"/>
        <v>0</v>
      </c>
      <c r="H71" s="20"/>
      <c r="I71" s="20"/>
      <c r="J71" s="20"/>
    </row>
    <row r="72" spans="2:10" x14ac:dyDescent="0.25">
      <c r="B72" s="117">
        <v>51</v>
      </c>
      <c r="C72" s="111" t="s">
        <v>39</v>
      </c>
      <c r="D72" s="22">
        <v>1</v>
      </c>
      <c r="E72" s="29">
        <v>886.6</v>
      </c>
      <c r="F72" s="5"/>
      <c r="G72" s="24">
        <f t="shared" si="1"/>
        <v>0</v>
      </c>
      <c r="H72" s="20"/>
      <c r="I72" s="20"/>
      <c r="J72" s="20"/>
    </row>
    <row r="73" spans="2:10" ht="25.5" x14ac:dyDescent="0.25">
      <c r="B73" s="117">
        <v>52</v>
      </c>
      <c r="C73" s="111" t="s">
        <v>40</v>
      </c>
      <c r="D73" s="22">
        <v>1</v>
      </c>
      <c r="E73" s="29">
        <v>1716</v>
      </c>
      <c r="F73" s="5"/>
      <c r="G73" s="24">
        <f t="shared" si="1"/>
        <v>0</v>
      </c>
      <c r="H73" s="20"/>
      <c r="I73" s="20"/>
      <c r="J73" s="20"/>
    </row>
    <row r="74" spans="2:10" ht="25.5" x14ac:dyDescent="0.25">
      <c r="B74" s="117">
        <v>53</v>
      </c>
      <c r="C74" s="111" t="s">
        <v>41</v>
      </c>
      <c r="D74" s="22">
        <v>1</v>
      </c>
      <c r="E74" s="29">
        <v>1818.96</v>
      </c>
      <c r="F74" s="5"/>
      <c r="G74" s="24">
        <f t="shared" si="1"/>
        <v>0</v>
      </c>
      <c r="H74" s="20"/>
      <c r="I74" s="20"/>
      <c r="J74" s="20"/>
    </row>
    <row r="75" spans="2:10" ht="25.5" x14ac:dyDescent="0.25">
      <c r="B75" s="143">
        <v>54</v>
      </c>
      <c r="C75" s="111" t="s">
        <v>42</v>
      </c>
      <c r="D75" s="22">
        <v>1</v>
      </c>
      <c r="E75" s="29">
        <v>9327.6</v>
      </c>
      <c r="F75" s="5"/>
      <c r="G75" s="24">
        <f t="shared" si="1"/>
        <v>0</v>
      </c>
      <c r="H75" s="20"/>
      <c r="I75" s="20"/>
      <c r="J75" s="20"/>
    </row>
    <row r="76" spans="2:10" ht="25.5" x14ac:dyDescent="0.25">
      <c r="B76" s="143"/>
      <c r="C76" s="111" t="s">
        <v>43</v>
      </c>
      <c r="D76" s="22">
        <v>1</v>
      </c>
      <c r="E76" s="29">
        <v>9699.6</v>
      </c>
      <c r="F76" s="5"/>
      <c r="G76" s="24">
        <f t="shared" si="1"/>
        <v>0</v>
      </c>
      <c r="H76" s="20"/>
      <c r="I76" s="20"/>
      <c r="J76" s="20"/>
    </row>
    <row r="77" spans="2:10" ht="25.5" x14ac:dyDescent="0.25">
      <c r="B77" s="143"/>
      <c r="C77" s="111" t="s">
        <v>44</v>
      </c>
      <c r="D77" s="22">
        <v>1</v>
      </c>
      <c r="E77" s="29">
        <v>10618.8</v>
      </c>
      <c r="F77" s="5"/>
      <c r="G77" s="24">
        <f t="shared" si="1"/>
        <v>0</v>
      </c>
      <c r="H77" s="20"/>
      <c r="I77" s="20"/>
      <c r="J77" s="20"/>
    </row>
    <row r="78" spans="2:10" x14ac:dyDescent="0.25">
      <c r="B78" s="118">
        <v>55</v>
      </c>
      <c r="C78" s="122" t="s">
        <v>76</v>
      </c>
      <c r="D78" s="22">
        <v>5</v>
      </c>
      <c r="E78" s="23">
        <v>524.24</v>
      </c>
      <c r="F78" s="5"/>
      <c r="G78" s="24">
        <f t="shared" si="1"/>
        <v>0</v>
      </c>
      <c r="H78" s="20"/>
      <c r="I78" s="20"/>
      <c r="J78" s="20"/>
    </row>
    <row r="79" spans="2:10" x14ac:dyDescent="0.2">
      <c r="B79" s="118">
        <v>56</v>
      </c>
      <c r="C79" s="112" t="s">
        <v>123</v>
      </c>
      <c r="D79" s="22">
        <v>12</v>
      </c>
      <c r="E79" s="23">
        <v>2860</v>
      </c>
      <c r="F79" s="5"/>
      <c r="G79" s="24">
        <f t="shared" si="1"/>
        <v>0</v>
      </c>
      <c r="H79" s="20"/>
      <c r="I79" s="20"/>
      <c r="J79" s="20"/>
    </row>
    <row r="80" spans="2:10" x14ac:dyDescent="0.2">
      <c r="B80" s="118">
        <v>57</v>
      </c>
      <c r="C80" s="112" t="s">
        <v>124</v>
      </c>
      <c r="D80" s="22">
        <v>7</v>
      </c>
      <c r="E80" s="23">
        <v>729</v>
      </c>
      <c r="F80" s="5"/>
      <c r="G80" s="24">
        <f t="shared" si="1"/>
        <v>0</v>
      </c>
      <c r="H80" s="20"/>
      <c r="I80" s="20"/>
      <c r="J80" s="20"/>
    </row>
    <row r="81" spans="2:10" x14ac:dyDescent="0.2">
      <c r="B81" s="118">
        <v>58</v>
      </c>
      <c r="C81" s="112" t="s">
        <v>125</v>
      </c>
      <c r="D81" s="22">
        <v>5</v>
      </c>
      <c r="E81" s="23">
        <v>460</v>
      </c>
      <c r="F81" s="5"/>
      <c r="G81" s="24">
        <f t="shared" si="1"/>
        <v>0</v>
      </c>
      <c r="H81" s="20"/>
      <c r="I81" s="20"/>
      <c r="J81" s="20"/>
    </row>
    <row r="82" spans="2:10" x14ac:dyDescent="0.2">
      <c r="B82" s="118">
        <v>59</v>
      </c>
      <c r="C82" s="112" t="s">
        <v>126</v>
      </c>
      <c r="D82" s="22">
        <v>15</v>
      </c>
      <c r="E82" s="23">
        <v>1694</v>
      </c>
      <c r="F82" s="5"/>
      <c r="G82" s="24">
        <f t="shared" si="1"/>
        <v>0</v>
      </c>
      <c r="H82" s="20"/>
      <c r="I82" s="20"/>
      <c r="J82" s="20"/>
    </row>
    <row r="83" spans="2:10" x14ac:dyDescent="0.25">
      <c r="B83" s="118">
        <v>60</v>
      </c>
      <c r="C83" s="120" t="s">
        <v>78</v>
      </c>
      <c r="D83" s="22">
        <v>2</v>
      </c>
      <c r="E83" s="23">
        <v>349</v>
      </c>
      <c r="F83" s="5"/>
      <c r="G83" s="24">
        <f t="shared" si="1"/>
        <v>0</v>
      </c>
      <c r="H83" s="20"/>
      <c r="I83" s="20"/>
      <c r="J83" s="20"/>
    </row>
    <row r="84" spans="2:10" x14ac:dyDescent="0.2">
      <c r="B84" s="118">
        <v>61</v>
      </c>
      <c r="C84" s="112" t="s">
        <v>127</v>
      </c>
      <c r="D84" s="22">
        <v>4</v>
      </c>
      <c r="E84" s="23">
        <v>1577</v>
      </c>
      <c r="F84" s="5"/>
      <c r="G84" s="24">
        <f t="shared" si="1"/>
        <v>0</v>
      </c>
      <c r="H84" s="20"/>
      <c r="I84" s="20"/>
      <c r="J84" s="20"/>
    </row>
    <row r="85" spans="2:10" x14ac:dyDescent="0.2">
      <c r="B85" s="118">
        <v>62</v>
      </c>
      <c r="C85" s="113" t="s">
        <v>128</v>
      </c>
      <c r="D85" s="22">
        <v>1</v>
      </c>
      <c r="E85" s="23">
        <v>2162</v>
      </c>
      <c r="F85" s="5"/>
      <c r="G85" s="24">
        <f t="shared" si="1"/>
        <v>0</v>
      </c>
      <c r="H85" s="20"/>
      <c r="I85" s="20"/>
      <c r="J85" s="20"/>
    </row>
    <row r="86" spans="2:10" x14ac:dyDescent="0.2">
      <c r="B86" s="118">
        <v>63</v>
      </c>
      <c r="C86" s="112" t="s">
        <v>129</v>
      </c>
      <c r="D86" s="22">
        <v>8</v>
      </c>
      <c r="E86" s="23">
        <v>838</v>
      </c>
      <c r="F86" s="5"/>
      <c r="G86" s="24">
        <f t="shared" si="1"/>
        <v>0</v>
      </c>
      <c r="H86" s="20"/>
      <c r="I86" s="20"/>
      <c r="J86" s="20"/>
    </row>
    <row r="87" spans="2:10" x14ac:dyDescent="0.2">
      <c r="B87" s="118">
        <v>64</v>
      </c>
      <c r="C87" s="112" t="s">
        <v>130</v>
      </c>
      <c r="D87" s="22">
        <v>40</v>
      </c>
      <c r="E87" s="23">
        <v>1447</v>
      </c>
      <c r="F87" s="5"/>
      <c r="G87" s="24">
        <f t="shared" si="1"/>
        <v>0</v>
      </c>
      <c r="H87" s="20"/>
      <c r="I87" s="20"/>
      <c r="J87" s="20"/>
    </row>
    <row r="88" spans="2:10" x14ac:dyDescent="0.2">
      <c r="B88" s="118">
        <v>65</v>
      </c>
      <c r="C88" s="112" t="s">
        <v>131</v>
      </c>
      <c r="D88" s="22">
        <v>34</v>
      </c>
      <c r="E88" s="23">
        <v>1571</v>
      </c>
      <c r="F88" s="5"/>
      <c r="G88" s="24">
        <f t="shared" si="1"/>
        <v>0</v>
      </c>
      <c r="H88" s="20"/>
      <c r="I88" s="20"/>
      <c r="J88" s="20"/>
    </row>
    <row r="89" spans="2:10" x14ac:dyDescent="0.25">
      <c r="B89" s="118">
        <v>66</v>
      </c>
      <c r="C89" s="120" t="s">
        <v>146</v>
      </c>
      <c r="D89" s="22">
        <v>18</v>
      </c>
      <c r="E89" s="23">
        <v>294</v>
      </c>
      <c r="F89" s="5"/>
      <c r="G89" s="24">
        <f t="shared" si="1"/>
        <v>0</v>
      </c>
      <c r="H89" s="20"/>
      <c r="I89" s="20"/>
      <c r="J89" s="20"/>
    </row>
    <row r="90" spans="2:10" x14ac:dyDescent="0.2">
      <c r="B90" s="118">
        <v>67</v>
      </c>
      <c r="C90" s="112" t="s">
        <v>132</v>
      </c>
      <c r="D90" s="22">
        <v>6</v>
      </c>
      <c r="E90" s="23">
        <v>817</v>
      </c>
      <c r="F90" s="5"/>
      <c r="G90" s="24">
        <f t="shared" si="1"/>
        <v>0</v>
      </c>
      <c r="H90" s="20"/>
      <c r="I90" s="20"/>
      <c r="J90" s="20"/>
    </row>
    <row r="91" spans="2:10" x14ac:dyDescent="0.2">
      <c r="B91" s="118">
        <v>68</v>
      </c>
      <c r="C91" s="112" t="s">
        <v>133</v>
      </c>
      <c r="D91" s="22">
        <v>1</v>
      </c>
      <c r="E91" s="23">
        <v>946</v>
      </c>
      <c r="F91" s="5"/>
      <c r="G91" s="24">
        <f t="shared" si="1"/>
        <v>0</v>
      </c>
      <c r="H91" s="20"/>
      <c r="I91" s="20"/>
      <c r="J91" s="20"/>
    </row>
    <row r="92" spans="2:10" x14ac:dyDescent="0.2">
      <c r="B92" s="118">
        <v>69</v>
      </c>
      <c r="C92" s="112" t="s">
        <v>134</v>
      </c>
      <c r="D92" s="22">
        <v>1</v>
      </c>
      <c r="E92" s="23">
        <v>1411</v>
      </c>
      <c r="F92" s="5"/>
      <c r="G92" s="24">
        <f t="shared" si="1"/>
        <v>0</v>
      </c>
      <c r="H92" s="20"/>
      <c r="I92" s="20"/>
      <c r="J92" s="20"/>
    </row>
    <row r="93" spans="2:10" x14ac:dyDescent="0.2">
      <c r="B93" s="118">
        <v>70</v>
      </c>
      <c r="C93" s="112" t="s">
        <v>135</v>
      </c>
      <c r="D93" s="22">
        <v>6</v>
      </c>
      <c r="E93" s="23">
        <v>1163</v>
      </c>
      <c r="F93" s="5"/>
      <c r="G93" s="24">
        <f t="shared" si="1"/>
        <v>0</v>
      </c>
      <c r="H93" s="20"/>
      <c r="I93" s="20"/>
      <c r="J93" s="20"/>
    </row>
    <row r="94" spans="2:10" x14ac:dyDescent="0.2">
      <c r="B94" s="118">
        <v>71</v>
      </c>
      <c r="C94" s="112" t="s">
        <v>136</v>
      </c>
      <c r="D94" s="22">
        <v>7</v>
      </c>
      <c r="E94" s="23">
        <v>1065</v>
      </c>
      <c r="F94" s="5"/>
      <c r="G94" s="24">
        <f t="shared" si="1"/>
        <v>0</v>
      </c>
      <c r="H94" s="20"/>
      <c r="I94" s="20"/>
      <c r="J94" s="20"/>
    </row>
    <row r="95" spans="2:10" x14ac:dyDescent="0.25">
      <c r="B95" s="118">
        <v>72</v>
      </c>
      <c r="C95" s="27" t="s">
        <v>84</v>
      </c>
      <c r="D95" s="22">
        <v>1</v>
      </c>
      <c r="E95" s="23">
        <v>478.98</v>
      </c>
      <c r="F95" s="5"/>
      <c r="G95" s="24">
        <f t="shared" si="1"/>
        <v>0</v>
      </c>
      <c r="H95" s="20"/>
      <c r="I95" s="20"/>
      <c r="J95" s="20"/>
    </row>
    <row r="96" spans="2:10" ht="25.5" x14ac:dyDescent="0.25">
      <c r="B96" s="144">
        <v>73</v>
      </c>
      <c r="C96" s="111" t="s">
        <v>56</v>
      </c>
      <c r="D96" s="30">
        <v>10</v>
      </c>
      <c r="E96" s="23">
        <v>561.75</v>
      </c>
      <c r="F96" s="5"/>
      <c r="G96" s="24">
        <f t="shared" si="1"/>
        <v>0</v>
      </c>
      <c r="H96" s="20"/>
      <c r="I96" s="20"/>
      <c r="J96" s="20"/>
    </row>
    <row r="97" spans="2:10" ht="25.5" x14ac:dyDescent="0.25">
      <c r="B97" s="144"/>
      <c r="C97" s="111" t="s">
        <v>57</v>
      </c>
      <c r="D97" s="30">
        <v>10</v>
      </c>
      <c r="E97" s="23">
        <v>626.85</v>
      </c>
      <c r="F97" s="5"/>
      <c r="G97" s="24">
        <f t="shared" si="1"/>
        <v>0</v>
      </c>
      <c r="H97" s="20"/>
      <c r="I97" s="20"/>
      <c r="J97" s="20"/>
    </row>
    <row r="98" spans="2:10" x14ac:dyDescent="0.25">
      <c r="B98" s="144"/>
      <c r="C98" s="111" t="s">
        <v>58</v>
      </c>
      <c r="D98" s="22">
        <v>10</v>
      </c>
      <c r="E98" s="23">
        <v>446.25</v>
      </c>
      <c r="F98" s="5"/>
      <c r="G98" s="24">
        <f t="shared" si="1"/>
        <v>0</v>
      </c>
      <c r="H98" s="20"/>
      <c r="I98" s="20"/>
      <c r="J98" s="20"/>
    </row>
    <row r="99" spans="2:10" x14ac:dyDescent="0.2">
      <c r="B99" s="118">
        <v>74</v>
      </c>
      <c r="C99" s="112" t="s">
        <v>137</v>
      </c>
      <c r="D99" s="22">
        <v>2</v>
      </c>
      <c r="E99" s="23">
        <v>4999</v>
      </c>
      <c r="F99" s="5"/>
      <c r="G99" s="24">
        <f t="shared" si="1"/>
        <v>0</v>
      </c>
      <c r="H99" s="20"/>
      <c r="I99" s="20"/>
      <c r="J99" s="20"/>
    </row>
    <row r="100" spans="2:10" ht="15.75" thickBot="1" x14ac:dyDescent="0.25">
      <c r="B100" s="31">
        <v>75</v>
      </c>
      <c r="C100" s="114" t="s">
        <v>138</v>
      </c>
      <c r="D100" s="32">
        <v>2</v>
      </c>
      <c r="E100" s="33">
        <v>8360</v>
      </c>
      <c r="F100" s="6"/>
      <c r="G100" s="34">
        <f t="shared" si="1"/>
        <v>0</v>
      </c>
      <c r="H100" s="20"/>
      <c r="I100" s="20"/>
      <c r="J100" s="20"/>
    </row>
    <row r="101" spans="2:10" ht="15.75" thickBot="1" x14ac:dyDescent="0.3">
      <c r="B101" s="35"/>
      <c r="C101" s="36"/>
      <c r="D101" s="37"/>
      <c r="E101" s="38"/>
      <c r="F101" s="38"/>
      <c r="G101" s="39"/>
      <c r="H101" s="40"/>
      <c r="I101" s="40"/>
      <c r="J101" s="40"/>
    </row>
    <row r="102" spans="2:10" ht="15.75" thickBot="1" x14ac:dyDescent="0.3">
      <c r="B102" s="41"/>
      <c r="C102" s="133" t="s">
        <v>141</v>
      </c>
      <c r="D102" s="133"/>
      <c r="E102" s="133"/>
      <c r="F102" s="42"/>
      <c r="G102" s="86">
        <f>SUM(G4:G100)</f>
        <v>0</v>
      </c>
      <c r="H102" s="43"/>
      <c r="I102" s="43"/>
      <c r="J102" s="43"/>
    </row>
    <row r="103" spans="2:10" ht="15.75" thickBot="1" x14ac:dyDescent="0.3">
      <c r="B103" s="44"/>
      <c r="C103" s="45"/>
      <c r="D103" s="46"/>
      <c r="E103" s="47"/>
      <c r="F103" s="47"/>
      <c r="G103" s="47"/>
      <c r="H103" s="48"/>
      <c r="I103" s="48"/>
      <c r="J103" s="48"/>
    </row>
    <row r="104" spans="2:10" ht="79.5" customHeight="1" thickBot="1" x14ac:dyDescent="0.3">
      <c r="B104" s="49" t="s">
        <v>145</v>
      </c>
      <c r="C104" s="50" t="s">
        <v>59</v>
      </c>
      <c r="D104" s="51" t="s">
        <v>86</v>
      </c>
      <c r="E104" s="52" t="s">
        <v>85</v>
      </c>
      <c r="F104" s="52" t="s">
        <v>87</v>
      </c>
      <c r="G104" s="13" t="s">
        <v>88</v>
      </c>
      <c r="H104" s="14"/>
      <c r="I104" s="14"/>
      <c r="J104" s="14"/>
    </row>
    <row r="105" spans="2:10" x14ac:dyDescent="0.25">
      <c r="B105" s="53"/>
      <c r="C105" s="54" t="s">
        <v>60</v>
      </c>
      <c r="D105" s="55">
        <v>15</v>
      </c>
      <c r="E105" s="56">
        <v>29.88</v>
      </c>
      <c r="F105" s="1"/>
      <c r="G105" s="57">
        <f>ROUND(D105*F105,2)</f>
        <v>0</v>
      </c>
      <c r="H105" s="20"/>
      <c r="I105" s="20"/>
      <c r="J105" s="20"/>
    </row>
    <row r="106" spans="2:10" x14ac:dyDescent="0.25">
      <c r="B106" s="119"/>
      <c r="C106" s="58" t="s">
        <v>61</v>
      </c>
      <c r="D106" s="59">
        <v>15</v>
      </c>
      <c r="E106" s="60">
        <v>59.88</v>
      </c>
      <c r="F106" s="1"/>
      <c r="G106" s="57">
        <f t="shared" ref="G106:G133" si="2">ROUND(D106*F106,2)</f>
        <v>0</v>
      </c>
      <c r="H106" s="20"/>
      <c r="I106" s="20"/>
      <c r="J106" s="20"/>
    </row>
    <row r="107" spans="2:10" x14ac:dyDescent="0.25">
      <c r="B107" s="119"/>
      <c r="C107" s="58" t="s">
        <v>62</v>
      </c>
      <c r="D107" s="59">
        <v>1</v>
      </c>
      <c r="E107" s="60">
        <v>89</v>
      </c>
      <c r="F107" s="1"/>
      <c r="G107" s="57">
        <f t="shared" si="2"/>
        <v>0</v>
      </c>
      <c r="H107" s="20"/>
      <c r="I107" s="20"/>
      <c r="J107" s="20"/>
    </row>
    <row r="108" spans="2:10" x14ac:dyDescent="0.25">
      <c r="B108" s="119"/>
      <c r="C108" s="58" t="s">
        <v>63</v>
      </c>
      <c r="D108" s="59">
        <v>5</v>
      </c>
      <c r="E108" s="60">
        <v>131</v>
      </c>
      <c r="F108" s="1"/>
      <c r="G108" s="57">
        <f t="shared" si="2"/>
        <v>0</v>
      </c>
      <c r="H108" s="20"/>
      <c r="I108" s="20"/>
      <c r="J108" s="20"/>
    </row>
    <row r="109" spans="2:10" x14ac:dyDescent="0.25">
      <c r="B109" s="119"/>
      <c r="C109" s="61" t="s">
        <v>64</v>
      </c>
      <c r="D109" s="62">
        <v>15</v>
      </c>
      <c r="E109" s="60">
        <v>32</v>
      </c>
      <c r="F109" s="1"/>
      <c r="G109" s="57">
        <f t="shared" si="2"/>
        <v>0</v>
      </c>
      <c r="H109" s="20"/>
      <c r="I109" s="20"/>
      <c r="J109" s="20"/>
    </row>
    <row r="110" spans="2:10" x14ac:dyDescent="0.25">
      <c r="B110" s="119">
        <v>76</v>
      </c>
      <c r="C110" s="61" t="s">
        <v>69</v>
      </c>
      <c r="D110" s="62">
        <v>17</v>
      </c>
      <c r="E110" s="60">
        <v>165</v>
      </c>
      <c r="F110" s="1"/>
      <c r="G110" s="57">
        <f t="shared" si="2"/>
        <v>0</v>
      </c>
      <c r="H110" s="20"/>
      <c r="I110" s="20"/>
      <c r="J110" s="20"/>
    </row>
    <row r="111" spans="2:10" x14ac:dyDescent="0.25">
      <c r="B111" s="119">
        <v>77</v>
      </c>
      <c r="C111" s="61" t="s">
        <v>70</v>
      </c>
      <c r="D111" s="62">
        <v>3</v>
      </c>
      <c r="E111" s="60">
        <v>390</v>
      </c>
      <c r="F111" s="1"/>
      <c r="G111" s="57">
        <f t="shared" si="2"/>
        <v>0</v>
      </c>
      <c r="H111" s="20"/>
      <c r="I111" s="20"/>
      <c r="J111" s="20"/>
    </row>
    <row r="112" spans="2:10" x14ac:dyDescent="0.25">
      <c r="B112" s="142">
        <v>78</v>
      </c>
      <c r="C112" s="61" t="s">
        <v>147</v>
      </c>
      <c r="D112" s="62">
        <v>8</v>
      </c>
      <c r="E112" s="60">
        <v>123</v>
      </c>
      <c r="F112" s="1"/>
      <c r="G112" s="57">
        <f t="shared" si="2"/>
        <v>0</v>
      </c>
      <c r="H112" s="20"/>
      <c r="I112" s="20"/>
      <c r="J112" s="20"/>
    </row>
    <row r="113" spans="2:10" x14ac:dyDescent="0.25">
      <c r="B113" s="142"/>
      <c r="C113" s="61" t="s">
        <v>148</v>
      </c>
      <c r="D113" s="62">
        <v>73</v>
      </c>
      <c r="E113" s="60">
        <v>134</v>
      </c>
      <c r="F113" s="1"/>
      <c r="G113" s="57">
        <f t="shared" si="2"/>
        <v>0</v>
      </c>
      <c r="H113" s="20"/>
      <c r="I113" s="20"/>
      <c r="J113" s="20"/>
    </row>
    <row r="114" spans="2:10" x14ac:dyDescent="0.25">
      <c r="B114" s="142"/>
      <c r="C114" s="61" t="s">
        <v>71</v>
      </c>
      <c r="D114" s="62">
        <v>3</v>
      </c>
      <c r="E114" s="60">
        <v>125</v>
      </c>
      <c r="F114" s="1"/>
      <c r="G114" s="57">
        <f t="shared" si="2"/>
        <v>0</v>
      </c>
      <c r="H114" s="20"/>
      <c r="I114" s="20"/>
      <c r="J114" s="20"/>
    </row>
    <row r="115" spans="2:10" x14ac:dyDescent="0.25">
      <c r="B115" s="119">
        <v>79</v>
      </c>
      <c r="C115" s="61" t="s">
        <v>72</v>
      </c>
      <c r="D115" s="62">
        <v>14</v>
      </c>
      <c r="E115" s="60">
        <v>155</v>
      </c>
      <c r="F115" s="1"/>
      <c r="G115" s="57">
        <f t="shared" si="2"/>
        <v>0</v>
      </c>
      <c r="H115" s="20"/>
      <c r="I115" s="20"/>
      <c r="J115" s="20"/>
    </row>
    <row r="116" spans="2:10" x14ac:dyDescent="0.25">
      <c r="B116" s="119">
        <v>80</v>
      </c>
      <c r="C116" s="61" t="s">
        <v>73</v>
      </c>
      <c r="D116" s="62">
        <v>3</v>
      </c>
      <c r="E116" s="60">
        <v>270</v>
      </c>
      <c r="F116" s="1"/>
      <c r="G116" s="57">
        <f t="shared" si="2"/>
        <v>0</v>
      </c>
      <c r="H116" s="20"/>
      <c r="I116" s="20"/>
      <c r="J116" s="20"/>
    </row>
    <row r="117" spans="2:10" x14ac:dyDescent="0.25">
      <c r="B117" s="119"/>
      <c r="C117" s="61" t="s">
        <v>74</v>
      </c>
      <c r="D117" s="62">
        <v>123</v>
      </c>
      <c r="E117" s="60">
        <v>67.099999999999994</v>
      </c>
      <c r="F117" s="1"/>
      <c r="G117" s="57">
        <f t="shared" si="2"/>
        <v>0</v>
      </c>
      <c r="H117" s="20"/>
      <c r="I117" s="20"/>
      <c r="J117" s="20"/>
    </row>
    <row r="118" spans="2:10" x14ac:dyDescent="0.25">
      <c r="B118" s="119"/>
      <c r="C118" s="61" t="s">
        <v>75</v>
      </c>
      <c r="D118" s="62">
        <v>344</v>
      </c>
      <c r="E118" s="60">
        <v>137</v>
      </c>
      <c r="F118" s="1"/>
      <c r="G118" s="57">
        <f t="shared" si="2"/>
        <v>0</v>
      </c>
      <c r="H118" s="20"/>
      <c r="I118" s="20"/>
      <c r="J118" s="20"/>
    </row>
    <row r="119" spans="2:10" x14ac:dyDescent="0.25">
      <c r="B119" s="119">
        <v>81</v>
      </c>
      <c r="C119" s="61" t="s">
        <v>77</v>
      </c>
      <c r="D119" s="25">
        <v>17</v>
      </c>
      <c r="E119" s="28">
        <v>117</v>
      </c>
      <c r="F119" s="1"/>
      <c r="G119" s="57">
        <f t="shared" si="2"/>
        <v>0</v>
      </c>
      <c r="H119" s="20"/>
      <c r="I119" s="20"/>
      <c r="J119" s="20"/>
    </row>
    <row r="120" spans="2:10" x14ac:dyDescent="0.25">
      <c r="B120" s="119">
        <v>82</v>
      </c>
      <c r="C120" s="61" t="s">
        <v>45</v>
      </c>
      <c r="D120" s="22">
        <v>2</v>
      </c>
      <c r="E120" s="23">
        <v>492.59</v>
      </c>
      <c r="F120" s="1"/>
      <c r="G120" s="57">
        <f t="shared" si="2"/>
        <v>0</v>
      </c>
      <c r="H120" s="20"/>
      <c r="I120" s="20"/>
      <c r="J120" s="20"/>
    </row>
    <row r="121" spans="2:10" x14ac:dyDescent="0.25">
      <c r="B121" s="119">
        <v>83</v>
      </c>
      <c r="C121" s="61" t="s">
        <v>46</v>
      </c>
      <c r="D121" s="22">
        <v>22</v>
      </c>
      <c r="E121" s="23">
        <v>109.73</v>
      </c>
      <c r="F121" s="1"/>
      <c r="G121" s="57">
        <f t="shared" si="2"/>
        <v>0</v>
      </c>
      <c r="H121" s="20"/>
      <c r="I121" s="20"/>
      <c r="J121" s="20"/>
    </row>
    <row r="122" spans="2:10" x14ac:dyDescent="0.25">
      <c r="B122" s="119">
        <v>84</v>
      </c>
      <c r="C122" s="61" t="s">
        <v>47</v>
      </c>
      <c r="D122" s="22">
        <v>50</v>
      </c>
      <c r="E122" s="23">
        <v>13.85</v>
      </c>
      <c r="F122" s="1"/>
      <c r="G122" s="57">
        <f t="shared" si="2"/>
        <v>0</v>
      </c>
      <c r="H122" s="20"/>
      <c r="I122" s="20"/>
      <c r="J122" s="20"/>
    </row>
    <row r="123" spans="2:10" x14ac:dyDescent="0.25">
      <c r="B123" s="119">
        <v>85</v>
      </c>
      <c r="C123" s="61" t="s">
        <v>48</v>
      </c>
      <c r="D123" s="22">
        <v>1</v>
      </c>
      <c r="E123" s="23">
        <v>324.42</v>
      </c>
      <c r="F123" s="1"/>
      <c r="G123" s="57">
        <f t="shared" si="2"/>
        <v>0</v>
      </c>
      <c r="H123" s="20"/>
      <c r="I123" s="20"/>
      <c r="J123" s="20"/>
    </row>
    <row r="124" spans="2:10" x14ac:dyDescent="0.25">
      <c r="B124" s="139">
        <v>86</v>
      </c>
      <c r="C124" s="61" t="s">
        <v>49</v>
      </c>
      <c r="D124" s="22">
        <v>1</v>
      </c>
      <c r="E124" s="29">
        <v>124.64400000000001</v>
      </c>
      <c r="F124" s="1"/>
      <c r="G124" s="57">
        <f t="shared" si="2"/>
        <v>0</v>
      </c>
      <c r="H124" s="20"/>
      <c r="I124" s="20"/>
      <c r="J124" s="20"/>
    </row>
    <row r="125" spans="2:10" x14ac:dyDescent="0.25">
      <c r="B125" s="140"/>
      <c r="C125" s="61" t="s">
        <v>50</v>
      </c>
      <c r="D125" s="22">
        <v>1</v>
      </c>
      <c r="E125" s="29">
        <v>153.55079999999998</v>
      </c>
      <c r="F125" s="1"/>
      <c r="G125" s="57">
        <f t="shared" si="2"/>
        <v>0</v>
      </c>
      <c r="H125" s="20"/>
      <c r="I125" s="20"/>
      <c r="J125" s="20"/>
    </row>
    <row r="126" spans="2:10" x14ac:dyDescent="0.25">
      <c r="B126" s="141"/>
      <c r="C126" s="61" t="s">
        <v>51</v>
      </c>
      <c r="D126" s="22">
        <v>1</v>
      </c>
      <c r="E126" s="29">
        <v>159.99720000000002</v>
      </c>
      <c r="F126" s="1"/>
      <c r="G126" s="57">
        <f t="shared" si="2"/>
        <v>0</v>
      </c>
      <c r="H126" s="20"/>
      <c r="I126" s="20"/>
      <c r="J126" s="20"/>
    </row>
    <row r="127" spans="2:10" x14ac:dyDescent="0.25">
      <c r="B127" s="119">
        <v>87</v>
      </c>
      <c r="C127" s="61" t="s">
        <v>52</v>
      </c>
      <c r="D127" s="22">
        <v>1</v>
      </c>
      <c r="E127" s="23">
        <v>455.6</v>
      </c>
      <c r="F127" s="1"/>
      <c r="G127" s="57">
        <f t="shared" si="2"/>
        <v>0</v>
      </c>
      <c r="H127" s="20"/>
      <c r="I127" s="20"/>
      <c r="J127" s="20"/>
    </row>
    <row r="128" spans="2:10" x14ac:dyDescent="0.25">
      <c r="B128" s="139">
        <v>88</v>
      </c>
      <c r="C128" s="61" t="s">
        <v>53</v>
      </c>
      <c r="D128" s="22">
        <v>1</v>
      </c>
      <c r="E128" s="23">
        <v>81.19</v>
      </c>
      <c r="F128" s="1"/>
      <c r="G128" s="57">
        <f t="shared" si="2"/>
        <v>0</v>
      </c>
      <c r="H128" s="20"/>
      <c r="I128" s="20"/>
      <c r="J128" s="20"/>
    </row>
    <row r="129" spans="1:10" x14ac:dyDescent="0.25">
      <c r="B129" s="140"/>
      <c r="C129" s="61" t="s">
        <v>54</v>
      </c>
      <c r="D129" s="22">
        <v>1</v>
      </c>
      <c r="E129" s="23">
        <v>84.58</v>
      </c>
      <c r="F129" s="1"/>
      <c r="G129" s="57">
        <f t="shared" si="2"/>
        <v>0</v>
      </c>
      <c r="H129" s="20"/>
      <c r="I129" s="20"/>
      <c r="J129" s="20"/>
    </row>
    <row r="130" spans="1:10" x14ac:dyDescent="0.25">
      <c r="B130" s="141"/>
      <c r="C130" s="61" t="s">
        <v>55</v>
      </c>
      <c r="D130" s="22">
        <v>1</v>
      </c>
      <c r="E130" s="23">
        <v>87.97</v>
      </c>
      <c r="F130" s="1"/>
      <c r="G130" s="57">
        <f t="shared" si="2"/>
        <v>0</v>
      </c>
      <c r="H130" s="20"/>
      <c r="I130" s="20"/>
      <c r="J130" s="20"/>
    </row>
    <row r="131" spans="1:10" x14ac:dyDescent="0.25">
      <c r="B131" s="119">
        <v>89</v>
      </c>
      <c r="C131" s="61" t="s">
        <v>20</v>
      </c>
      <c r="D131" s="22">
        <v>10</v>
      </c>
      <c r="E131" s="23">
        <v>214.1568</v>
      </c>
      <c r="F131" s="1"/>
      <c r="G131" s="57">
        <f t="shared" si="2"/>
        <v>0</v>
      </c>
      <c r="H131" s="20"/>
      <c r="I131" s="20"/>
      <c r="J131" s="20"/>
    </row>
    <row r="132" spans="1:10" x14ac:dyDescent="0.25">
      <c r="B132" s="119">
        <v>90</v>
      </c>
      <c r="C132" s="61" t="s">
        <v>21</v>
      </c>
      <c r="D132" s="22">
        <v>5</v>
      </c>
      <c r="E132" s="23">
        <v>311.62560000000002</v>
      </c>
      <c r="F132" s="1"/>
      <c r="G132" s="57">
        <f t="shared" si="2"/>
        <v>0</v>
      </c>
      <c r="H132" s="20"/>
      <c r="I132" s="20"/>
      <c r="J132" s="20"/>
    </row>
    <row r="133" spans="1:10" ht="15.75" thickBot="1" x14ac:dyDescent="0.3">
      <c r="B133" s="63">
        <v>91</v>
      </c>
      <c r="C133" s="64" t="s">
        <v>22</v>
      </c>
      <c r="D133" s="32">
        <v>4</v>
      </c>
      <c r="E133" s="33">
        <v>257.39999999999998</v>
      </c>
      <c r="F133" s="2"/>
      <c r="G133" s="65">
        <f t="shared" si="2"/>
        <v>0</v>
      </c>
      <c r="H133" s="20"/>
      <c r="I133" s="20"/>
      <c r="J133" s="20"/>
    </row>
    <row r="134" spans="1:10" s="71" customFormat="1" ht="15.75" thickBot="1" x14ac:dyDescent="0.3">
      <c r="A134" s="116"/>
      <c r="B134" s="66"/>
      <c r="C134" s="67"/>
      <c r="D134" s="68"/>
      <c r="E134" s="69"/>
      <c r="F134" s="69"/>
      <c r="G134" s="69"/>
      <c r="H134" s="70"/>
      <c r="I134" s="70"/>
      <c r="J134" s="70"/>
    </row>
    <row r="135" spans="1:10" s="71" customFormat="1" ht="15.75" thickBot="1" x14ac:dyDescent="0.3">
      <c r="A135" s="116"/>
      <c r="B135" s="72"/>
      <c r="C135" s="134" t="s">
        <v>139</v>
      </c>
      <c r="D135" s="134"/>
      <c r="E135" s="134"/>
      <c r="F135" s="73"/>
      <c r="G135" s="86">
        <f>SUM(G105:G133)</f>
        <v>0</v>
      </c>
      <c r="H135" s="74"/>
      <c r="I135" s="74"/>
      <c r="J135" s="74"/>
    </row>
    <row r="136" spans="1:10" s="71" customFormat="1" ht="15.75" thickBot="1" x14ac:dyDescent="0.3">
      <c r="A136" s="116"/>
      <c r="B136" s="75"/>
      <c r="C136" s="76"/>
      <c r="D136" s="76"/>
      <c r="E136" s="77"/>
      <c r="F136" s="77"/>
      <c r="G136" s="76"/>
      <c r="H136" s="78"/>
      <c r="I136" s="78"/>
      <c r="J136" s="78"/>
    </row>
    <row r="137" spans="1:10" ht="79.5" customHeight="1" thickBot="1" x14ac:dyDescent="0.3">
      <c r="B137" s="135" t="s">
        <v>65</v>
      </c>
      <c r="C137" s="136"/>
      <c r="D137" s="11" t="s">
        <v>86</v>
      </c>
      <c r="E137" s="12" t="s">
        <v>83</v>
      </c>
      <c r="F137" s="79" t="s">
        <v>87</v>
      </c>
      <c r="G137" s="13" t="s">
        <v>88</v>
      </c>
      <c r="H137" s="14"/>
      <c r="I137" s="14"/>
      <c r="J137" s="14"/>
    </row>
    <row r="138" spans="1:10" ht="15.75" thickBot="1" x14ac:dyDescent="0.3">
      <c r="B138" s="137" t="s">
        <v>66</v>
      </c>
      <c r="C138" s="138"/>
      <c r="D138" s="80">
        <v>50</v>
      </c>
      <c r="E138" s="81">
        <v>100</v>
      </c>
      <c r="F138" s="7"/>
      <c r="G138" s="57">
        <f>ROUND(F138*D138,2)</f>
        <v>0</v>
      </c>
      <c r="H138" s="82"/>
      <c r="I138" s="82"/>
      <c r="J138" s="82"/>
    </row>
    <row r="139" spans="1:10" ht="15.75" thickBot="1" x14ac:dyDescent="0.3">
      <c r="B139" s="83"/>
      <c r="C139" s="83"/>
      <c r="D139" s="83"/>
      <c r="E139" s="83"/>
      <c r="F139" s="83"/>
      <c r="G139" s="83"/>
    </row>
    <row r="140" spans="1:10" ht="15.75" thickBot="1" x14ac:dyDescent="0.3">
      <c r="B140" s="84"/>
      <c r="C140" s="132" t="s">
        <v>140</v>
      </c>
      <c r="D140" s="132"/>
      <c r="E140" s="132"/>
      <c r="F140" s="85"/>
      <c r="G140" s="86">
        <f>G138</f>
        <v>0</v>
      </c>
      <c r="H140" s="87"/>
      <c r="I140" s="87"/>
      <c r="J140" s="87"/>
    </row>
    <row r="141" spans="1:10" ht="15.75" thickBot="1" x14ac:dyDescent="0.3">
      <c r="B141" s="84"/>
      <c r="C141" s="84"/>
      <c r="D141" s="84"/>
      <c r="E141" s="84"/>
      <c r="F141" s="84"/>
      <c r="G141" s="88"/>
    </row>
    <row r="142" spans="1:10" ht="15.75" thickBot="1" x14ac:dyDescent="0.3">
      <c r="B142" s="84"/>
      <c r="C142" s="132" t="s">
        <v>142</v>
      </c>
      <c r="D142" s="132"/>
      <c r="E142" s="132"/>
      <c r="F142" s="85"/>
      <c r="G142" s="86">
        <v>10000</v>
      </c>
      <c r="H142" s="87"/>
      <c r="I142" s="87"/>
      <c r="J142" s="87"/>
    </row>
    <row r="143" spans="1:10" ht="15.75" thickBot="1" x14ac:dyDescent="0.3">
      <c r="B143" s="84"/>
      <c r="C143" s="89"/>
      <c r="D143" s="90"/>
      <c r="E143" s="90"/>
      <c r="F143" s="90"/>
      <c r="G143" s="90"/>
      <c r="H143" s="91"/>
      <c r="I143" s="91"/>
      <c r="J143" s="91"/>
    </row>
    <row r="144" spans="1:10" ht="15.75" thickBot="1" x14ac:dyDescent="0.3">
      <c r="B144" s="84"/>
      <c r="C144" s="92"/>
      <c r="D144" s="92"/>
      <c r="E144" s="92"/>
      <c r="F144" s="92"/>
      <c r="G144" s="92"/>
      <c r="H144" s="93"/>
      <c r="I144" s="93"/>
      <c r="J144" s="93"/>
    </row>
    <row r="145" spans="2:10" ht="15.75" thickBot="1" x14ac:dyDescent="0.3">
      <c r="B145" s="84"/>
      <c r="C145" s="131" t="s">
        <v>94</v>
      </c>
      <c r="D145" s="131"/>
      <c r="E145" s="131"/>
      <c r="F145" s="92"/>
      <c r="G145" s="94">
        <f>G102+G135+G140+G142</f>
        <v>10000</v>
      </c>
      <c r="H145" s="95" t="str">
        <f>IF(((COUNT(F4:F100,F105:F133,F138))=127)," ","Atención!!! Falta por cumplimentar precio ofertado para alguno de los elementos que se deben ofertar")</f>
        <v>Atención!!! Falta por cumplimentar precio ofertado para alguno de los elementos que se deben ofertar</v>
      </c>
      <c r="I145" s="96"/>
      <c r="J145" s="96"/>
    </row>
    <row r="146" spans="2:10" ht="15.75" thickBot="1" x14ac:dyDescent="0.3">
      <c r="B146" s="84"/>
      <c r="C146" s="92"/>
      <c r="D146" s="97"/>
      <c r="E146" s="92"/>
      <c r="F146" s="92"/>
      <c r="G146" s="92"/>
      <c r="H146" s="93"/>
      <c r="I146" s="93"/>
      <c r="J146" s="93"/>
    </row>
    <row r="147" spans="2:10" ht="15.75" thickBot="1" x14ac:dyDescent="0.3">
      <c r="B147" s="84"/>
      <c r="C147" s="132" t="s">
        <v>67</v>
      </c>
      <c r="D147" s="132"/>
      <c r="E147" s="132"/>
      <c r="F147" s="85"/>
      <c r="G147" s="98">
        <f>ROUND(G145*0.21,2)</f>
        <v>2100</v>
      </c>
      <c r="H147" s="99"/>
      <c r="I147" s="99"/>
      <c r="J147" s="99"/>
    </row>
    <row r="148" spans="2:10" ht="15.75" thickBot="1" x14ac:dyDescent="0.3">
      <c r="B148" s="84"/>
      <c r="C148" s="89"/>
      <c r="D148" s="100"/>
      <c r="E148" s="101"/>
      <c r="F148" s="101"/>
      <c r="G148" s="101"/>
      <c r="H148" s="102"/>
      <c r="I148" s="102"/>
      <c r="J148" s="102"/>
    </row>
    <row r="149" spans="2:10" ht="15.75" thickBot="1" x14ac:dyDescent="0.3">
      <c r="B149" s="84"/>
      <c r="C149" s="131" t="s">
        <v>93</v>
      </c>
      <c r="D149" s="131"/>
      <c r="E149" s="131"/>
      <c r="F149" s="92"/>
      <c r="G149" s="103">
        <f>G145+G147</f>
        <v>12100</v>
      </c>
      <c r="H149" s="96"/>
      <c r="I149" s="96"/>
      <c r="J149" s="96"/>
    </row>
    <row r="152" spans="2:10" ht="18" customHeight="1" x14ac:dyDescent="0.25">
      <c r="B152" s="123" t="s">
        <v>90</v>
      </c>
      <c r="C152" s="124"/>
      <c r="D152" s="124"/>
      <c r="E152" s="124"/>
      <c r="F152" s="124"/>
      <c r="G152" s="124"/>
    </row>
    <row r="153" spans="2:10" x14ac:dyDescent="0.25">
      <c r="B153" s="104"/>
      <c r="C153" s="105"/>
      <c r="D153" s="106"/>
      <c r="E153" s="106"/>
      <c r="F153" s="106"/>
    </row>
    <row r="154" spans="2:10" ht="68.25" customHeight="1" x14ac:dyDescent="0.25">
      <c r="B154" s="125" t="s">
        <v>96</v>
      </c>
      <c r="C154" s="126"/>
      <c r="D154" s="126"/>
      <c r="E154" s="126"/>
      <c r="F154" s="126"/>
      <c r="G154" s="126"/>
    </row>
    <row r="155" spans="2:10" ht="15" customHeight="1" x14ac:dyDescent="0.25">
      <c r="B155" s="107"/>
      <c r="C155" s="108"/>
      <c r="D155" s="108"/>
      <c r="E155" s="108"/>
      <c r="F155" s="108"/>
      <c r="G155" s="108"/>
    </row>
    <row r="156" spans="2:10" ht="18.75" customHeight="1" x14ac:dyDescent="0.25">
      <c r="B156" s="129" t="s">
        <v>143</v>
      </c>
      <c r="C156" s="130"/>
      <c r="D156" s="130"/>
      <c r="E156" s="130"/>
      <c r="F156" s="130"/>
      <c r="G156" s="130"/>
    </row>
    <row r="157" spans="2:10" ht="15" customHeight="1" x14ac:dyDescent="0.25">
      <c r="B157" s="107"/>
      <c r="C157" s="108"/>
      <c r="D157" s="108"/>
      <c r="E157" s="108"/>
      <c r="F157" s="108"/>
      <c r="G157" s="108"/>
    </row>
    <row r="158" spans="2:10" ht="25.5" customHeight="1" x14ac:dyDescent="0.25">
      <c r="B158" s="125" t="s">
        <v>91</v>
      </c>
      <c r="C158" s="126"/>
      <c r="D158" s="126"/>
      <c r="E158" s="126"/>
      <c r="F158" s="126"/>
      <c r="G158" s="126"/>
    </row>
    <row r="159" spans="2:10" ht="15" customHeight="1" x14ac:dyDescent="0.25">
      <c r="B159" s="105"/>
      <c r="C159" s="105"/>
      <c r="D159" s="106"/>
      <c r="E159" s="106"/>
      <c r="F159" s="106"/>
    </row>
    <row r="160" spans="2:10" ht="60" customHeight="1" x14ac:dyDescent="0.25">
      <c r="B160" s="127" t="s">
        <v>92</v>
      </c>
      <c r="C160" s="128"/>
      <c r="D160" s="128"/>
      <c r="E160" s="128"/>
      <c r="F160" s="128"/>
      <c r="G160" s="128"/>
    </row>
    <row r="162" spans="2:7" ht="48.75" customHeight="1" x14ac:dyDescent="0.25">
      <c r="B162" s="127" t="s">
        <v>95</v>
      </c>
      <c r="C162" s="128"/>
      <c r="D162" s="128"/>
      <c r="E162" s="128"/>
      <c r="F162" s="128"/>
      <c r="G162" s="128"/>
    </row>
  </sheetData>
  <sheetProtection algorithmName="SHA-512" hashValue="rARrWyP690r5ZDS9nmW+2An+OQH3n/AcjEfsSAkDhJ5YHkJkL+T2NEKkMmxbFAqYdp7ovoYu/WiXJBSGO2tDhw==" saltValue="Rxn4UmQqb244uClVi7/zVw==" spinCount="100000" sheet="1" objects="1" scenarios="1"/>
  <mergeCells count="26">
    <mergeCell ref="B70:B71"/>
    <mergeCell ref="B75:B77"/>
    <mergeCell ref="C142:E142"/>
    <mergeCell ref="B96:B98"/>
    <mergeCell ref="B2:G2"/>
    <mergeCell ref="B40:B47"/>
    <mergeCell ref="B48:B53"/>
    <mergeCell ref="B62:B63"/>
    <mergeCell ref="B64:B68"/>
    <mergeCell ref="C145:E145"/>
    <mergeCell ref="C147:E147"/>
    <mergeCell ref="C149:E149"/>
    <mergeCell ref="C102:E102"/>
    <mergeCell ref="C135:E135"/>
    <mergeCell ref="B137:C137"/>
    <mergeCell ref="B138:C138"/>
    <mergeCell ref="C140:E140"/>
    <mergeCell ref="B124:B126"/>
    <mergeCell ref="B128:B130"/>
    <mergeCell ref="B112:B114"/>
    <mergeCell ref="B152:G152"/>
    <mergeCell ref="B154:G154"/>
    <mergeCell ref="B160:G160"/>
    <mergeCell ref="B162:G162"/>
    <mergeCell ref="B158:G158"/>
    <mergeCell ref="B156:G156"/>
  </mergeCells>
  <dataValidations count="2">
    <dataValidation type="custom" allowBlank="1" showInputMessage="1" showErrorMessage="1" error="Sólo se admiten precios con un máximo de dos decimales, mayor o igual que cero y no superior al precio máximo unitario permitido (IVA no incluido). Por favor, vuelva a introducir el importe." sqref="F138" xr:uid="{8B36ED9F-5BB5-476E-B1E7-59F446B67724}">
      <formula1>AND(F138*100=INT(F138*100),F138&gt;=0,F138&lt;=E138)</formula1>
    </dataValidation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" sqref="F4:F100 F105:F133" xr:uid="{B992F9D1-4E51-45B1-BB63-73D085A2BC40}">
      <formula1>AND(F4*100=INT(F4*100),F4&gt;0,F4&lt;=E4)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ignoredErrors>
    <ignoredError sqref="G13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 econ Lote 1 mobiliario</vt:lpstr>
      <vt:lpstr>'Of econ Lote 1 mobiliario'!Área_de_impresión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2026-06-02T09:04:03Z</cp:lastPrinted>
  <dcterms:created xsi:type="dcterms:W3CDTF">2026-05-21T08:51:40Z</dcterms:created>
  <dcterms:modified xsi:type="dcterms:W3CDTF">2026-06-11T12:37:10Z</dcterms:modified>
</cp:coreProperties>
</file>