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OBILIARIO (+900.000 €)\01- BPM\02- Resto doc env DGOSS (env a Lara 12-jun-26)\"/>
    </mc:Choice>
  </mc:AlternateContent>
  <xr:revisionPtr revIDLastSave="0" documentId="13_ncr:1_{25636BC8-E0FD-445B-9795-09878E2A2774}" xr6:coauthVersionLast="47" xr6:coauthVersionMax="47" xr10:uidLastSave="{00000000-0000-0000-0000-000000000000}"/>
  <workbookProtection workbookAlgorithmName="SHA-512" workbookHashValue="o/UZTg8cBJPDLfiCympqL5q2cvWjr6ZYpPM5t8tUhyCBltQyvosEMyPpmR6ISbDLDoxPjYJvpzd2Qc69KUDGBQ==" workbookSaltValue="sxP2Fgd3Eyt1W2u+qx/LkQ==" workbookSpinCount="100000" lockStructure="1"/>
  <bookViews>
    <workbookView xWindow="20370" yWindow="-120" windowWidth="29040" windowHeight="15840" xr2:uid="{1852DF24-85E0-4929-81BB-27001881F590}"/>
  </bookViews>
  <sheets>
    <sheet name="Of econ lote 2 silla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7" i="2" l="1"/>
  <c r="G38" i="2"/>
  <c r="G39" i="2"/>
  <c r="G41" i="2"/>
  <c r="G44" i="2"/>
  <c r="G45" i="2"/>
  <c r="G46" i="2"/>
  <c r="G36" i="2"/>
  <c r="G8" i="2"/>
  <c r="G10" i="2"/>
  <c r="G11" i="2"/>
  <c r="G12" i="2"/>
  <c r="G19" i="2"/>
  <c r="G20" i="2"/>
  <c r="G27" i="2"/>
  <c r="G28" i="2"/>
  <c r="G40" i="2"/>
  <c r="G42" i="2"/>
  <c r="G43" i="2"/>
  <c r="G5" i="2"/>
  <c r="G6" i="2"/>
  <c r="G7" i="2"/>
  <c r="G9" i="2"/>
  <c r="G13" i="2"/>
  <c r="G14" i="2"/>
  <c r="G15" i="2"/>
  <c r="G16" i="2"/>
  <c r="G17" i="2"/>
  <c r="G18" i="2"/>
  <c r="G21" i="2"/>
  <c r="G22" i="2"/>
  <c r="G23" i="2"/>
  <c r="G24" i="2"/>
  <c r="G25" i="2"/>
  <c r="G26" i="2"/>
  <c r="G29" i="2"/>
  <c r="G30" i="2"/>
  <c r="G31" i="2"/>
  <c r="B21" i="2" l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46" i="2" s="1"/>
  <c r="H55" i="2"/>
  <c r="G51" i="2" l="1"/>
  <c r="G53" i="2" s="1"/>
  <c r="G4" i="2" l="1"/>
  <c r="G33" i="2" s="1"/>
  <c r="G48" i="2"/>
  <c r="G55" i="2" l="1"/>
  <c r="G57" i="2" l="1"/>
  <c r="G59" i="2" s="1"/>
</calcChain>
</file>

<file path=xl/sharedStrings.xml><?xml version="1.0" encoding="utf-8"?>
<sst xmlns="http://schemas.openxmlformats.org/spreadsheetml/2006/main" count="69" uniqueCount="61">
  <si>
    <t>Recambios</t>
  </si>
  <si>
    <t>Portes</t>
  </si>
  <si>
    <t>IVA (21%)</t>
  </si>
  <si>
    <t>Precio máximo unitario                 (Sin IVA)</t>
  </si>
  <si>
    <t>Silla fija con brazos confidente</t>
  </si>
  <si>
    <t>Silla fija con brazos dirección</t>
  </si>
  <si>
    <t>Sillón de dirección giratorio con brazos  con electroestática</t>
  </si>
  <si>
    <t>Sillón de dirección giratorio con brazos sin electroestática</t>
  </si>
  <si>
    <t>Silla fija sin brazos reuniones</t>
  </si>
  <si>
    <t>Carro para palas de escritura</t>
  </si>
  <si>
    <t>Pala de escritura izquierda/ derecha</t>
  </si>
  <si>
    <t>Funda electroestática para silla</t>
  </si>
  <si>
    <t>Silla operativa 150 KGs sin electroestática</t>
  </si>
  <si>
    <t>Silla operativa 150 KGs con electroestática</t>
  </si>
  <si>
    <t xml:space="preserve">Butaca salon actos </t>
  </si>
  <si>
    <t xml:space="preserve">Butaca </t>
  </si>
  <si>
    <t>Sofá 5 plazas con respaldo esquinero y mesa (3 + 2 asientos + mesa)</t>
  </si>
  <si>
    <t>Sofá 3 plazas sin respaldo (3 asientos + mesa)</t>
  </si>
  <si>
    <t>Sofá 4 plazas con respaldo (3 asientos + mesa)</t>
  </si>
  <si>
    <t>Taburete alto (patín alto sin brazos)</t>
  </si>
  <si>
    <t>Asiento silla operativa</t>
  </si>
  <si>
    <t>Tornillos sillas (bolsa 25 unidades)</t>
  </si>
  <si>
    <t>Tornillos sujeción a asiento (bolsa 25 unidades)</t>
  </si>
  <si>
    <t>Tapetas silla confidente</t>
  </si>
  <si>
    <t>Silla confidente reunión con brazos tapizada</t>
  </si>
  <si>
    <t>Puf con ruedas cuadrado 55*55</t>
  </si>
  <si>
    <t>Puf con ruedas semicirculo 110</t>
  </si>
  <si>
    <t>Puf con ruedas circular 55</t>
  </si>
  <si>
    <t>Precio máximo unitario 
(Sin IVA)</t>
  </si>
  <si>
    <t>Unidades previstas</t>
  </si>
  <si>
    <r>
      <t xml:space="preserve">Precio unitario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
(Sin IVA)</t>
    </r>
  </si>
  <si>
    <r>
      <t xml:space="preserve">Importe ofertado (unidades previstas * precio unitario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(Sin IVA))</t>
    </r>
  </si>
  <si>
    <r>
      <t xml:space="preserve">Se deberá presentar oferta a todos los elementos de la tabla. </t>
    </r>
    <r>
      <rPr>
        <b/>
        <u/>
        <sz val="10"/>
        <color theme="1"/>
        <rFont val="Arial"/>
        <family val="2"/>
      </rPr>
      <t>En caso contrario, la oferta será RECHAZADA</t>
    </r>
    <r>
      <rPr>
        <b/>
        <sz val="10"/>
        <color theme="1"/>
        <rFont val="Arial"/>
        <family val="2"/>
      </rPr>
      <t>.</t>
    </r>
  </si>
  <si>
    <t>TOTAL OFERTA ECONÓMICA (IVA incluido)</t>
  </si>
  <si>
    <t>Silla operativa giratoria con brazos con electroestática</t>
  </si>
  <si>
    <t>Silla operativa giratoria sin brazos con electroestática</t>
  </si>
  <si>
    <t>Silla operativa giratoria tapizado electroestatico con brazos sin electroestática</t>
  </si>
  <si>
    <t xml:space="preserve">Silla operativa giratoria tapizado electroestatico sin brazos sin electroestática </t>
  </si>
  <si>
    <t xml:space="preserve">Silla exterior / interior </t>
  </si>
  <si>
    <t>Butaca Reclinable paciente</t>
  </si>
  <si>
    <t>Sofa cama 3 plazas sin brazos paciente</t>
  </si>
  <si>
    <r>
      <t xml:space="preserve">TOTAL OFERTA ECONÓMICA </t>
    </r>
    <r>
      <rPr>
        <b/>
        <sz val="11"/>
        <color rgb="FF0070C0"/>
        <rFont val="Arial"/>
        <family val="2"/>
      </rPr>
      <t>(a+b+c)</t>
    </r>
    <r>
      <rPr>
        <b/>
        <sz val="11"/>
        <rFont val="Arial"/>
        <family val="2"/>
      </rPr>
      <t xml:space="preserve"> (IVA no incluido) </t>
    </r>
  </si>
  <si>
    <r>
      <t>Igualmente, 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theme="1"/>
        <rFont val="Arial"/>
        <family val="2"/>
      </rPr>
      <t>incluido</t>
    </r>
    <r>
      <rPr>
        <b/>
        <sz val="10"/>
        <rFont val="Arial"/>
        <family val="2"/>
      </rPr>
      <t>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para el Lote 2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Particulares.</t>
    </r>
  </si>
  <si>
    <r>
      <t>El importe resultante de la casilla “</t>
    </r>
    <r>
      <rPr>
        <b/>
        <sz val="10"/>
        <rFont val="Arial"/>
        <family val="2"/>
      </rPr>
      <t>TOTAL OFERTA ECONÓMICA</t>
    </r>
    <r>
      <rPr>
        <b/>
        <sz val="10"/>
        <color rgb="FF0070C0"/>
        <rFont val="Arial"/>
        <family val="2"/>
      </rPr>
      <t xml:space="preserve"> (a+b+c)</t>
    </r>
    <r>
      <rPr>
        <b/>
        <sz val="10"/>
        <rFont val="Arial"/>
        <family val="2"/>
      </rPr>
      <t xml:space="preserve">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para el Lote 2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rellenada, y con el importe a ofertar en la casilla de nombre "Precio" del Portal de licitación electrónica de MC MUTUAL.</t>
    </r>
  </si>
  <si>
    <r>
      <t xml:space="preserve">Total importe recambios ofertado (sin IVA) </t>
    </r>
    <r>
      <rPr>
        <b/>
        <sz val="10"/>
        <color rgb="FF0070C0"/>
        <rFont val="Arial"/>
        <family val="2"/>
      </rPr>
      <t>(b)</t>
    </r>
  </si>
  <si>
    <r>
      <t xml:space="preserve">Total importe portes ofertado (sin IVA) </t>
    </r>
    <r>
      <rPr>
        <b/>
        <sz val="10"/>
        <color rgb="FF0070C0"/>
        <rFont val="Arial"/>
        <family val="2"/>
      </rPr>
      <t>(c)</t>
    </r>
  </si>
  <si>
    <r>
      <t xml:space="preserve">Total importe sillas ofertado (sin IVA) </t>
    </r>
    <r>
      <rPr>
        <b/>
        <sz val="10"/>
        <color rgb="FF0070C0"/>
        <rFont val="Arial"/>
        <family val="2"/>
      </rPr>
      <t>(a)</t>
    </r>
  </si>
  <si>
    <t>Lote 2: Suministro y montaje de sillas y accesorios de oficina  para los centros asistenciales, oficinas y clínicas</t>
  </si>
  <si>
    <t>Únicamente se permitirá ofertar precio unitario 0,00 € en el apartado relativo a los portes, pero en todo caso se deberá teclear, no dejar en blanco.</t>
  </si>
  <si>
    <r>
      <rPr>
        <b/>
        <sz val="10"/>
        <color theme="1"/>
        <rFont val="Arial"/>
        <family val="2"/>
      </rPr>
      <t>Únicamente se deberán rellenar las celdas de la columna "F"</t>
    </r>
    <r>
      <rPr>
        <sz val="10"/>
        <color theme="1"/>
        <rFont val="Arial"/>
        <family val="2"/>
      </rPr>
      <t>, que se corresponderán con el precio unitario ofertado para cada elemento, ya sea sillas, recambio o portes (IVA no incluido en cualquier caso) según la parte de la tabla de oferta económica en la cual se encuentre el concepto a ofertar</t>
    </r>
    <r>
      <rPr>
        <b/>
        <sz val="10"/>
        <color theme="1"/>
        <rFont val="Arial"/>
        <family val="2"/>
      </rPr>
      <t>. El resto de celdas se rellenarán automáticamente.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Los importes unitarios ofertados deberán tener un máximo de dos posiciones decimales, ser superiores a 0,00 € y en ningún caso podrán superar el precio máximo unitario permitido (IVA no incluido) indicado en la columna "E".</t>
    </r>
    <r>
      <rPr>
        <sz val="10"/>
        <color theme="1"/>
        <rFont val="Arial"/>
        <family val="2"/>
      </rPr>
      <t xml:space="preserve"> </t>
    </r>
    <r>
      <rPr>
        <b/>
        <u/>
        <sz val="10"/>
        <color theme="1"/>
        <rFont val="Arial"/>
        <family val="2"/>
      </rPr>
      <t>En caso de ofertar precios superiores a los máximos permitidos, la oferta será RECHAZADA</t>
    </r>
    <r>
      <rPr>
        <b/>
        <sz val="10"/>
        <color theme="1"/>
        <rFont val="Arial"/>
        <family val="2"/>
      </rPr>
      <t>.</t>
    </r>
  </si>
  <si>
    <t>Sillas</t>
  </si>
  <si>
    <t>Núm.</t>
  </si>
  <si>
    <t>Ruedas silla operativa</t>
  </si>
  <si>
    <t>Pistón silla operativa</t>
  </si>
  <si>
    <t xml:space="preserve">Brazos 2D silla operativa </t>
  </si>
  <si>
    <t>Brazos 3D acolchado silla operativa</t>
  </si>
  <si>
    <t>Brazos 4D silla operativa</t>
  </si>
  <si>
    <t>Cabezal silla operativa</t>
  </si>
  <si>
    <t>Puf con ruedas curvo 190*26</t>
  </si>
  <si>
    <t>Puf con ruedas rectangular 110*55</t>
  </si>
  <si>
    <t>Portes por pedidos inferiores a 500€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</si>
</sst>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1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70C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b/>
      <i/>
      <sz val="10"/>
      <name val="Arial"/>
      <family val="2"/>
    </font>
    <font>
      <b/>
      <i/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" fillId="0" borderId="0"/>
  </cellStyleXfs>
  <cellXfs count="98">
    <xf numFmtId="0" fontId="0" fillId="0" borderId="0" xfId="0"/>
    <xf numFmtId="0" fontId="0" fillId="0" borderId="0" xfId="0" applyAlignment="1" applyProtection="1">
      <alignment vertical="center"/>
    </xf>
    <xf numFmtId="164" fontId="11" fillId="4" borderId="15" xfId="1" applyNumberFormat="1" applyFont="1" applyFill="1" applyBorder="1" applyAlignment="1" applyProtection="1">
      <alignment horizontal="center" vertical="center" wrapText="1"/>
    </xf>
    <xf numFmtId="44" fontId="3" fillId="2" borderId="9" xfId="1" applyNumberFormat="1" applyFont="1" applyFill="1" applyBorder="1" applyAlignment="1" applyProtection="1">
      <alignment horizontal="right" vertical="center"/>
    </xf>
    <xf numFmtId="0" fontId="3" fillId="0" borderId="4" xfId="2" applyFont="1" applyBorder="1" applyAlignment="1" applyProtection="1">
      <alignment vertical="center"/>
    </xf>
    <xf numFmtId="44" fontId="3" fillId="2" borderId="3" xfId="1" applyNumberFormat="1" applyFont="1" applyFill="1" applyBorder="1" applyAlignment="1" applyProtection="1">
      <alignment horizontal="right" vertical="center"/>
    </xf>
    <xf numFmtId="0" fontId="3" fillId="0" borderId="4" xfId="2" applyFont="1" applyFill="1" applyBorder="1" applyAlignment="1" applyProtection="1">
      <alignment vertical="center"/>
    </xf>
    <xf numFmtId="44" fontId="3" fillId="2" borderId="7" xfId="1" applyNumberFormat="1" applyFont="1" applyFill="1" applyBorder="1" applyAlignment="1" applyProtection="1">
      <alignment horizontal="right" vertical="center"/>
    </xf>
    <xf numFmtId="164" fontId="11" fillId="4" borderId="8" xfId="1" applyNumberFormat="1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vertical="center"/>
    </xf>
    <xf numFmtId="0" fontId="5" fillId="0" borderId="0" xfId="2" applyFont="1" applyAlignment="1" applyProtection="1">
      <alignment vertical="center"/>
    </xf>
    <xf numFmtId="0" fontId="3" fillId="0" borderId="0" xfId="2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7" fillId="3" borderId="0" xfId="0" applyFont="1" applyFill="1" applyAlignment="1" applyProtection="1">
      <alignment horizontal="center" vertical="center" wrapText="1"/>
    </xf>
    <xf numFmtId="0" fontId="4" fillId="3" borderId="0" xfId="0" applyFont="1" applyFill="1" applyAlignment="1" applyProtection="1">
      <alignment vertical="center" wrapText="1"/>
    </xf>
    <xf numFmtId="0" fontId="8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5" fillId="3" borderId="0" xfId="0" applyFont="1" applyFill="1" applyAlignment="1" applyProtection="1">
      <alignment horizontal="right" vertical="center" wrapText="1"/>
    </xf>
    <xf numFmtId="0" fontId="7" fillId="3" borderId="0" xfId="0" applyFont="1" applyFill="1" applyAlignment="1" applyProtection="1">
      <alignment horizontal="right" vertical="center" wrapText="1"/>
    </xf>
    <xf numFmtId="0" fontId="11" fillId="4" borderId="8" xfId="1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</xf>
    <xf numFmtId="8" fontId="8" fillId="0" borderId="13" xfId="0" applyNumberFormat="1" applyFont="1" applyFill="1" applyBorder="1" applyAlignment="1" applyProtection="1">
      <alignment horizontal="right" vertical="center" wrapText="1"/>
      <protection locked="0"/>
    </xf>
    <xf numFmtId="8" fontId="8" fillId="0" borderId="6" xfId="0" applyNumberFormat="1" applyFont="1" applyFill="1" applyBorder="1" applyAlignment="1" applyProtection="1">
      <alignment horizontal="right" vertical="center" wrapText="1"/>
      <protection locked="0"/>
    </xf>
    <xf numFmtId="8" fontId="8" fillId="3" borderId="13" xfId="0" applyNumberFormat="1" applyFont="1" applyFill="1" applyBorder="1" applyAlignment="1" applyProtection="1">
      <alignment horizontal="right" vertical="center" wrapText="1"/>
      <protection locked="0"/>
    </xf>
    <xf numFmtId="8" fontId="8" fillId="3" borderId="6" xfId="0" applyNumberFormat="1" applyFont="1" applyFill="1" applyBorder="1" applyAlignment="1" applyProtection="1">
      <alignment horizontal="right" vertical="center" wrapText="1"/>
      <protection locked="0"/>
    </xf>
    <xf numFmtId="8" fontId="3" fillId="3" borderId="16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15" fillId="5" borderId="14" xfId="0" applyFont="1" applyFill="1" applyBorder="1" applyAlignment="1" applyProtection="1">
      <alignment horizontal="center"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vertical="center"/>
    </xf>
    <xf numFmtId="0" fontId="8" fillId="0" borderId="13" xfId="0" applyFont="1" applyFill="1" applyBorder="1" applyAlignment="1" applyProtection="1">
      <alignment horizontal="center" vertical="center" wrapText="1"/>
    </xf>
    <xf numFmtId="8" fontId="8" fillId="0" borderId="13" xfId="0" applyNumberFormat="1" applyFont="1" applyFill="1" applyBorder="1" applyAlignment="1" applyProtection="1">
      <alignment horizontal="right" vertical="center" wrapText="1"/>
    </xf>
    <xf numFmtId="8" fontId="0" fillId="0" borderId="0" xfId="0" applyNumberFormat="1" applyProtection="1"/>
    <xf numFmtId="0" fontId="12" fillId="3" borderId="2" xfId="0" applyFont="1" applyFill="1" applyBorder="1" applyAlignment="1" applyProtection="1">
      <alignment horizontal="center" vertical="center"/>
    </xf>
    <xf numFmtId="0" fontId="12" fillId="0" borderId="4" xfId="0" applyFont="1" applyFill="1" applyBorder="1" applyAlignment="1" applyProtection="1">
      <alignment horizontal="justify" vertical="center" wrapText="1"/>
    </xf>
    <xf numFmtId="0" fontId="12" fillId="0" borderId="4" xfId="0" applyFont="1" applyFill="1" applyBorder="1" applyAlignment="1" applyProtection="1">
      <alignment horizontal="center" vertical="center"/>
    </xf>
    <xf numFmtId="8" fontId="12" fillId="0" borderId="4" xfId="0" applyNumberFormat="1" applyFont="1" applyFill="1" applyBorder="1" applyAlignment="1" applyProtection="1">
      <alignment horizontal="right" vertical="center" wrapText="1"/>
    </xf>
    <xf numFmtId="0" fontId="3" fillId="0" borderId="4" xfId="0" applyFont="1" applyFill="1" applyBorder="1" applyAlignment="1" applyProtection="1">
      <alignment vertical="center"/>
    </xf>
    <xf numFmtId="0" fontId="12" fillId="0" borderId="4" xfId="0" applyFont="1" applyFill="1" applyBorder="1" applyAlignment="1" applyProtection="1">
      <alignment horizontal="center"/>
    </xf>
    <xf numFmtId="0" fontId="12" fillId="0" borderId="2" xfId="0" applyFont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justify" vertical="center"/>
    </xf>
    <xf numFmtId="0" fontId="12" fillId="3" borderId="12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vertical="center"/>
    </xf>
    <xf numFmtId="0" fontId="12" fillId="0" borderId="6" xfId="0" applyFont="1" applyFill="1" applyBorder="1" applyAlignment="1" applyProtection="1">
      <alignment horizontal="center"/>
    </xf>
    <xf numFmtId="8" fontId="12" fillId="0" borderId="6" xfId="0" applyNumberFormat="1" applyFont="1" applyFill="1" applyBorder="1" applyAlignment="1" applyProtection="1">
      <alignment horizontal="right" vertical="center" wrapText="1"/>
    </xf>
    <xf numFmtId="0" fontId="1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center"/>
    </xf>
    <xf numFmtId="8" fontId="12" fillId="0" borderId="0" xfId="0" applyNumberFormat="1" applyFont="1" applyAlignment="1" applyProtection="1">
      <alignment horizontal="justify" vertical="center" wrapText="1"/>
    </xf>
    <xf numFmtId="8" fontId="12" fillId="0" borderId="17" xfId="0" applyNumberFormat="1" applyFont="1" applyBorder="1" applyAlignment="1" applyProtection="1">
      <alignment horizontal="right" vertical="center" wrapText="1"/>
    </xf>
    <xf numFmtId="0" fontId="5" fillId="3" borderId="0" xfId="0" applyFont="1" applyFill="1" applyAlignment="1" applyProtection="1">
      <alignment horizontal="center" vertical="center" wrapText="1"/>
    </xf>
    <xf numFmtId="8" fontId="15" fillId="3" borderId="0" xfId="0" applyNumberFormat="1" applyFont="1" applyFill="1" applyBorder="1" applyAlignment="1" applyProtection="1">
      <alignment horizontal="right" vertical="center" wrapText="1"/>
    </xf>
    <xf numFmtId="0" fontId="12" fillId="3" borderId="0" xfId="0" applyFont="1" applyFill="1" applyAlignment="1" applyProtection="1">
      <alignment horizontal="center" vertical="center"/>
    </xf>
    <xf numFmtId="0" fontId="12" fillId="3" borderId="0" xfId="0" applyFont="1" applyFill="1" applyProtection="1"/>
    <xf numFmtId="0" fontId="12" fillId="3" borderId="0" xfId="0" applyFont="1" applyFill="1" applyAlignment="1" applyProtection="1">
      <alignment horizontal="right"/>
    </xf>
    <xf numFmtId="0" fontId="12" fillId="3" borderId="5" xfId="0" applyFont="1" applyFill="1" applyBorder="1" applyAlignment="1" applyProtection="1">
      <alignment horizontal="center" vertical="center"/>
    </xf>
    <xf numFmtId="0" fontId="3" fillId="3" borderId="13" xfId="0" applyFont="1" applyFill="1" applyBorder="1" applyAlignment="1" applyProtection="1">
      <alignment horizontal="center" vertical="center"/>
    </xf>
    <xf numFmtId="8" fontId="12" fillId="3" borderId="13" xfId="0" applyNumberFormat="1" applyFont="1" applyFill="1" applyBorder="1" applyAlignment="1" applyProtection="1">
      <alignment horizontal="right" vertical="center"/>
    </xf>
    <xf numFmtId="0" fontId="12" fillId="3" borderId="4" xfId="0" applyFont="1" applyFill="1" applyBorder="1" applyAlignment="1" applyProtection="1">
      <alignment horizontal="justify" vertical="center"/>
    </xf>
    <xf numFmtId="0" fontId="12" fillId="3" borderId="4" xfId="0" applyFont="1" applyFill="1" applyBorder="1" applyAlignment="1" applyProtection="1">
      <alignment horizontal="center" vertical="center"/>
    </xf>
    <xf numFmtId="8" fontId="12" fillId="3" borderId="4" xfId="0" applyNumberFormat="1" applyFont="1" applyFill="1" applyBorder="1" applyAlignment="1" applyProtection="1">
      <alignment horizontal="right" vertical="center" wrapText="1"/>
    </xf>
    <xf numFmtId="0" fontId="12" fillId="3" borderId="4" xfId="0" applyFont="1" applyFill="1" applyBorder="1" applyAlignment="1" applyProtection="1">
      <alignment horizontal="center"/>
    </xf>
    <xf numFmtId="0" fontId="12" fillId="3" borderId="6" xfId="0" applyFont="1" applyFill="1" applyBorder="1" applyAlignment="1" applyProtection="1">
      <alignment horizontal="justify" vertical="center" wrapText="1"/>
    </xf>
    <xf numFmtId="0" fontId="12" fillId="3" borderId="6" xfId="0" applyFont="1" applyFill="1" applyBorder="1" applyAlignment="1" applyProtection="1">
      <alignment horizontal="center" vertical="center"/>
    </xf>
    <xf numFmtId="8" fontId="12" fillId="3" borderId="6" xfId="0" applyNumberFormat="1" applyFont="1" applyFill="1" applyBorder="1" applyAlignment="1" applyProtection="1">
      <alignment horizontal="right" vertical="center" wrapText="1"/>
    </xf>
    <xf numFmtId="0" fontId="12" fillId="3" borderId="0" xfId="0" applyFont="1" applyFill="1" applyAlignment="1" applyProtection="1">
      <alignment horizontal="justify" vertical="center" wrapText="1"/>
    </xf>
    <xf numFmtId="8" fontId="12" fillId="3" borderId="0" xfId="0" applyNumberFormat="1" applyFont="1" applyFill="1" applyAlignment="1" applyProtection="1">
      <alignment horizontal="justify" vertical="center" wrapText="1"/>
    </xf>
    <xf numFmtId="8" fontId="12" fillId="3" borderId="0" xfId="0" applyNumberFormat="1" applyFont="1" applyFill="1" applyAlignment="1" applyProtection="1">
      <alignment horizontal="right" vertical="center" wrapText="1"/>
    </xf>
    <xf numFmtId="8" fontId="5" fillId="3" borderId="0" xfId="0" applyNumberFormat="1" applyFont="1" applyFill="1" applyAlignment="1" applyProtection="1">
      <alignment horizontal="right" vertical="center" wrapText="1"/>
    </xf>
    <xf numFmtId="0" fontId="3" fillId="3" borderId="16" xfId="0" applyFont="1" applyFill="1" applyBorder="1" applyAlignment="1" applyProtection="1">
      <alignment vertical="center"/>
    </xf>
    <xf numFmtId="8" fontId="3" fillId="3" borderId="16" xfId="0" applyNumberFormat="1" applyFont="1" applyFill="1" applyBorder="1" applyAlignment="1" applyProtection="1">
      <alignment horizontal="right" vertical="center"/>
    </xf>
    <xf numFmtId="0" fontId="3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horizontal="right" vertical="center"/>
    </xf>
    <xf numFmtId="8" fontId="7" fillId="3" borderId="0" xfId="0" applyNumberFormat="1" applyFont="1" applyFill="1" applyAlignment="1" applyProtection="1">
      <alignment horizontal="right" vertical="center" wrapText="1"/>
    </xf>
    <xf numFmtId="0" fontId="6" fillId="3" borderId="0" xfId="0" applyFont="1" applyFill="1" applyProtection="1"/>
    <xf numFmtId="44" fontId="3" fillId="2" borderId="15" xfId="1" applyNumberFormat="1" applyFont="1" applyFill="1" applyBorder="1" applyAlignment="1" applyProtection="1">
      <alignment horizontal="right" vertical="center"/>
    </xf>
    <xf numFmtId="0" fontId="12" fillId="3" borderId="13" xfId="0" applyFont="1" applyFill="1" applyBorder="1" applyAlignment="1">
      <alignment horizontal="justify" vertical="center" wrapText="1"/>
    </xf>
    <xf numFmtId="0" fontId="12" fillId="3" borderId="4" xfId="0" applyFont="1" applyFill="1" applyBorder="1" applyAlignment="1">
      <alignment horizontal="justify" vertical="center"/>
    </xf>
    <xf numFmtId="0" fontId="3" fillId="0" borderId="0" xfId="2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7" fillId="3" borderId="18" xfId="0" applyFont="1" applyFill="1" applyBorder="1" applyAlignment="1" applyProtection="1">
      <alignment horizontal="right" vertical="center" wrapText="1"/>
    </xf>
    <xf numFmtId="0" fontId="11" fillId="0" borderId="0" xfId="0" applyFont="1" applyAlignment="1" applyProtection="1">
      <alignment vertical="center" wrapText="1"/>
    </xf>
    <xf numFmtId="0" fontId="13" fillId="0" borderId="0" xfId="0" applyFont="1" applyAlignment="1" applyProtection="1">
      <alignment vertical="center" wrapText="1"/>
    </xf>
    <xf numFmtId="0" fontId="8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11" fillId="2" borderId="0" xfId="0" applyFont="1" applyFill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5" fillId="2" borderId="19" xfId="1" applyFont="1" applyFill="1" applyBorder="1" applyAlignment="1" applyProtection="1">
      <alignment horizontal="right" vertical="center" wrapText="1"/>
    </xf>
    <xf numFmtId="0" fontId="11" fillId="4" borderId="14" xfId="1" applyFont="1" applyFill="1" applyBorder="1" applyAlignment="1" applyProtection="1">
      <alignment horizontal="center" vertical="center" wrapText="1"/>
    </xf>
    <xf numFmtId="0" fontId="11" fillId="4" borderId="8" xfId="1" applyFont="1" applyFill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right" vertical="center" wrapText="1"/>
    </xf>
    <xf numFmtId="0" fontId="14" fillId="5" borderId="10" xfId="0" applyFont="1" applyFill="1" applyBorder="1" applyAlignment="1" applyProtection="1">
      <alignment horizontal="center" vertical="center" wrapText="1"/>
    </xf>
    <xf numFmtId="0" fontId="14" fillId="5" borderId="17" xfId="0" applyFont="1" applyFill="1" applyBorder="1" applyAlignment="1" applyProtection="1">
      <alignment horizontal="center" vertical="center" wrapText="1"/>
    </xf>
    <xf numFmtId="0" fontId="14" fillId="5" borderId="1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20" xfId="0" applyFont="1" applyFill="1" applyBorder="1" applyAlignment="1" applyProtection="1">
      <alignment horizontal="left" vertical="center"/>
    </xf>
  </cellXfs>
  <cellStyles count="4">
    <cellStyle name="Normal" xfId="0" builtinId="0"/>
    <cellStyle name="Normal 2 2" xfId="2" xr:uid="{95535B34-BE08-4653-9B53-98236916DD0F}"/>
    <cellStyle name="Normal 3" xfId="1" xr:uid="{76F21774-76AF-4469-A76F-3851F72D44FC}"/>
    <cellStyle name="Normal 4" xfId="3" xr:uid="{30A22FFC-0983-497E-924D-FE75030371FE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66AEE-591F-4E96-8DDB-76253AA1BF83}">
  <sheetPr>
    <tabColor rgb="FF92D050"/>
  </sheetPr>
  <dimension ref="A1:N70"/>
  <sheetViews>
    <sheetView tabSelected="1" topLeftCell="A34" zoomScale="90" zoomScaleNormal="90" workbookViewId="0">
      <selection activeCell="J41" sqref="J41"/>
    </sheetView>
  </sheetViews>
  <sheetFormatPr baseColWidth="10" defaultRowHeight="15" x14ac:dyDescent="0.25"/>
  <cols>
    <col min="1" max="1" width="6" style="20" customWidth="1"/>
    <col min="2" max="2" width="7" style="26" customWidth="1"/>
    <col min="3" max="3" width="78.7109375" style="26" customWidth="1"/>
    <col min="4" max="4" width="11.42578125" style="26" customWidth="1"/>
    <col min="5" max="6" width="12.7109375" style="26" customWidth="1"/>
    <col min="7" max="7" width="16.5703125" style="27" customWidth="1"/>
    <col min="8" max="11" width="11.42578125" style="26"/>
    <col min="12" max="12" width="13" style="26" bestFit="1" customWidth="1"/>
    <col min="13" max="14" width="11.42578125" style="26"/>
    <col min="15" max="15" width="14.28515625" style="26" bestFit="1" customWidth="1"/>
    <col min="16" max="16" width="14.42578125" style="26" bestFit="1" customWidth="1"/>
    <col min="17" max="17" width="21.5703125" style="26" customWidth="1"/>
    <col min="18" max="16384" width="11.42578125" style="26"/>
  </cols>
  <sheetData>
    <row r="1" spans="2:14" ht="15.75" thickBot="1" x14ac:dyDescent="0.3"/>
    <row r="2" spans="2:14" ht="16.5" thickBot="1" x14ac:dyDescent="0.3">
      <c r="B2" s="93" t="s">
        <v>47</v>
      </c>
      <c r="C2" s="94"/>
      <c r="D2" s="94"/>
      <c r="E2" s="94"/>
      <c r="F2" s="94"/>
      <c r="G2" s="95"/>
    </row>
    <row r="3" spans="2:14" ht="77.25" thickBot="1" x14ac:dyDescent="0.3">
      <c r="B3" s="28" t="s">
        <v>51</v>
      </c>
      <c r="C3" s="29" t="s">
        <v>50</v>
      </c>
      <c r="D3" s="19" t="s">
        <v>29</v>
      </c>
      <c r="E3" s="8" t="s">
        <v>28</v>
      </c>
      <c r="F3" s="8" t="s">
        <v>30</v>
      </c>
      <c r="G3" s="2" t="s">
        <v>31</v>
      </c>
    </row>
    <row r="4" spans="2:14" x14ac:dyDescent="0.25">
      <c r="B4" s="30">
        <v>1</v>
      </c>
      <c r="C4" s="31" t="s">
        <v>19</v>
      </c>
      <c r="D4" s="32">
        <v>80</v>
      </c>
      <c r="E4" s="33">
        <v>258</v>
      </c>
      <c r="F4" s="21"/>
      <c r="G4" s="3">
        <f>ROUND(D4*F4,2)</f>
        <v>0</v>
      </c>
      <c r="N4" s="34"/>
    </row>
    <row r="5" spans="2:14" x14ac:dyDescent="0.25">
      <c r="B5" s="35">
        <v>2</v>
      </c>
      <c r="C5" s="36" t="s">
        <v>4</v>
      </c>
      <c r="D5" s="37">
        <v>32</v>
      </c>
      <c r="E5" s="38">
        <v>166.4</v>
      </c>
      <c r="F5" s="21"/>
      <c r="G5" s="5">
        <f t="shared" ref="G5:G31" si="0">ROUND(D5*F5,2)</f>
        <v>0</v>
      </c>
      <c r="N5" s="34"/>
    </row>
    <row r="6" spans="2:14" x14ac:dyDescent="0.25">
      <c r="B6" s="35">
        <v>3</v>
      </c>
      <c r="C6" s="39" t="s">
        <v>24</v>
      </c>
      <c r="D6" s="40">
        <v>205</v>
      </c>
      <c r="E6" s="38">
        <v>290</v>
      </c>
      <c r="F6" s="21"/>
      <c r="G6" s="5">
        <f t="shared" si="0"/>
        <v>0</v>
      </c>
      <c r="N6" s="34"/>
    </row>
    <row r="7" spans="2:14" x14ac:dyDescent="0.25">
      <c r="B7" s="35">
        <v>4</v>
      </c>
      <c r="C7" s="36" t="s">
        <v>5</v>
      </c>
      <c r="D7" s="37">
        <v>5</v>
      </c>
      <c r="E7" s="38">
        <v>288.72000000000003</v>
      </c>
      <c r="F7" s="21"/>
      <c r="G7" s="5">
        <f t="shared" si="0"/>
        <v>0</v>
      </c>
      <c r="N7" s="34"/>
    </row>
    <row r="8" spans="2:14" x14ac:dyDescent="0.25">
      <c r="B8" s="41">
        <v>5</v>
      </c>
      <c r="C8" s="42" t="s">
        <v>34</v>
      </c>
      <c r="D8" s="37">
        <v>1</v>
      </c>
      <c r="E8" s="38">
        <v>536.89</v>
      </c>
      <c r="F8" s="21"/>
      <c r="G8" s="5">
        <f t="shared" si="0"/>
        <v>0</v>
      </c>
      <c r="N8" s="34"/>
    </row>
    <row r="9" spans="2:14" x14ac:dyDescent="0.25">
      <c r="B9" s="41">
        <v>6</v>
      </c>
      <c r="C9" s="42" t="s">
        <v>35</v>
      </c>
      <c r="D9" s="37">
        <v>1</v>
      </c>
      <c r="E9" s="38">
        <v>464.89</v>
      </c>
      <c r="F9" s="21"/>
      <c r="G9" s="5">
        <f t="shared" si="0"/>
        <v>0</v>
      </c>
      <c r="N9" s="34"/>
    </row>
    <row r="10" spans="2:14" x14ac:dyDescent="0.25">
      <c r="B10" s="35">
        <v>7</v>
      </c>
      <c r="C10" s="36" t="s">
        <v>6</v>
      </c>
      <c r="D10" s="37">
        <v>1</v>
      </c>
      <c r="E10" s="38">
        <v>631.89</v>
      </c>
      <c r="F10" s="21"/>
      <c r="G10" s="5">
        <f t="shared" si="0"/>
        <v>0</v>
      </c>
      <c r="N10" s="34"/>
    </row>
    <row r="11" spans="2:14" x14ac:dyDescent="0.25">
      <c r="B11" s="35">
        <v>8</v>
      </c>
      <c r="C11" s="36" t="s">
        <v>36</v>
      </c>
      <c r="D11" s="37">
        <v>1</v>
      </c>
      <c r="E11" s="38">
        <v>328.41</v>
      </c>
      <c r="F11" s="21"/>
      <c r="G11" s="5">
        <f t="shared" si="0"/>
        <v>0</v>
      </c>
      <c r="N11" s="34"/>
    </row>
    <row r="12" spans="2:14" x14ac:dyDescent="0.25">
      <c r="B12" s="41">
        <v>9</v>
      </c>
      <c r="C12" s="36" t="s">
        <v>37</v>
      </c>
      <c r="D12" s="37">
        <v>262</v>
      </c>
      <c r="E12" s="38">
        <v>322.99</v>
      </c>
      <c r="F12" s="21"/>
      <c r="G12" s="5">
        <f t="shared" si="0"/>
        <v>0</v>
      </c>
      <c r="N12" s="34"/>
    </row>
    <row r="13" spans="2:14" x14ac:dyDescent="0.25">
      <c r="B13" s="35">
        <v>10</v>
      </c>
      <c r="C13" s="36" t="s">
        <v>7</v>
      </c>
      <c r="D13" s="37">
        <v>17</v>
      </c>
      <c r="E13" s="38">
        <v>423.41</v>
      </c>
      <c r="F13" s="21"/>
      <c r="G13" s="5">
        <f t="shared" si="0"/>
        <v>0</v>
      </c>
      <c r="N13" s="34"/>
    </row>
    <row r="14" spans="2:14" x14ac:dyDescent="0.25">
      <c r="B14" s="35">
        <v>11</v>
      </c>
      <c r="C14" s="36" t="s">
        <v>8</v>
      </c>
      <c r="D14" s="37">
        <v>85</v>
      </c>
      <c r="E14" s="38">
        <v>260</v>
      </c>
      <c r="F14" s="21"/>
      <c r="G14" s="5">
        <f t="shared" si="0"/>
        <v>0</v>
      </c>
      <c r="N14" s="34"/>
    </row>
    <row r="15" spans="2:14" x14ac:dyDescent="0.25">
      <c r="B15" s="35">
        <v>12</v>
      </c>
      <c r="C15" s="36" t="s">
        <v>9</v>
      </c>
      <c r="D15" s="37">
        <v>3</v>
      </c>
      <c r="E15" s="38">
        <v>956.24</v>
      </c>
      <c r="F15" s="21"/>
      <c r="G15" s="5">
        <f t="shared" si="0"/>
        <v>0</v>
      </c>
      <c r="N15" s="34"/>
    </row>
    <row r="16" spans="2:14" x14ac:dyDescent="0.25">
      <c r="B16" s="35">
        <v>13</v>
      </c>
      <c r="C16" s="36" t="s">
        <v>10</v>
      </c>
      <c r="D16" s="37">
        <v>85</v>
      </c>
      <c r="E16" s="38">
        <v>149.57</v>
      </c>
      <c r="F16" s="21"/>
      <c r="G16" s="5">
        <f t="shared" si="0"/>
        <v>0</v>
      </c>
      <c r="N16" s="34"/>
    </row>
    <row r="17" spans="2:14" x14ac:dyDescent="0.25">
      <c r="B17" s="35">
        <v>14</v>
      </c>
      <c r="C17" s="36" t="s">
        <v>12</v>
      </c>
      <c r="D17" s="37">
        <v>1</v>
      </c>
      <c r="E17" s="38">
        <v>995</v>
      </c>
      <c r="F17" s="21"/>
      <c r="G17" s="5">
        <f t="shared" si="0"/>
        <v>0</v>
      </c>
      <c r="N17" s="34"/>
    </row>
    <row r="18" spans="2:14" x14ac:dyDescent="0.25">
      <c r="B18" s="35">
        <v>15</v>
      </c>
      <c r="C18" s="36" t="s">
        <v>13</v>
      </c>
      <c r="D18" s="37">
        <v>1</v>
      </c>
      <c r="E18" s="38">
        <v>1210</v>
      </c>
      <c r="F18" s="21"/>
      <c r="G18" s="5">
        <f t="shared" si="0"/>
        <v>0</v>
      </c>
      <c r="N18" s="34"/>
    </row>
    <row r="19" spans="2:14" x14ac:dyDescent="0.25">
      <c r="B19" s="35">
        <v>16</v>
      </c>
      <c r="C19" s="6" t="s">
        <v>38</v>
      </c>
      <c r="D19" s="40">
        <v>60</v>
      </c>
      <c r="E19" s="38">
        <v>76</v>
      </c>
      <c r="F19" s="21"/>
      <c r="G19" s="5">
        <f t="shared" si="0"/>
        <v>0</v>
      </c>
      <c r="N19" s="34"/>
    </row>
    <row r="20" spans="2:14" x14ac:dyDescent="0.25">
      <c r="B20" s="35">
        <v>17</v>
      </c>
      <c r="C20" s="6" t="s">
        <v>39</v>
      </c>
      <c r="D20" s="40">
        <v>12</v>
      </c>
      <c r="E20" s="38">
        <v>734</v>
      </c>
      <c r="F20" s="21"/>
      <c r="G20" s="5">
        <f t="shared" si="0"/>
        <v>0</v>
      </c>
      <c r="N20" s="34"/>
    </row>
    <row r="21" spans="2:14" x14ac:dyDescent="0.25">
      <c r="B21" s="35">
        <f>B20+1</f>
        <v>18</v>
      </c>
      <c r="C21" s="39" t="s">
        <v>14</v>
      </c>
      <c r="D21" s="40">
        <v>174</v>
      </c>
      <c r="E21" s="38">
        <v>482</v>
      </c>
      <c r="F21" s="21"/>
      <c r="G21" s="5">
        <f t="shared" si="0"/>
        <v>0</v>
      </c>
      <c r="N21" s="34"/>
    </row>
    <row r="22" spans="2:14" x14ac:dyDescent="0.25">
      <c r="B22" s="35">
        <f t="shared" ref="B22:B31" si="1">B21+1</f>
        <v>19</v>
      </c>
      <c r="C22" s="39" t="s">
        <v>15</v>
      </c>
      <c r="D22" s="40">
        <v>2</v>
      </c>
      <c r="E22" s="38">
        <v>825</v>
      </c>
      <c r="F22" s="21"/>
      <c r="G22" s="5">
        <f t="shared" si="0"/>
        <v>0</v>
      </c>
      <c r="N22" s="34"/>
    </row>
    <row r="23" spans="2:14" x14ac:dyDescent="0.25">
      <c r="B23" s="35">
        <f t="shared" si="1"/>
        <v>20</v>
      </c>
      <c r="C23" s="39" t="s">
        <v>58</v>
      </c>
      <c r="D23" s="40">
        <v>1</v>
      </c>
      <c r="E23" s="38">
        <v>569</v>
      </c>
      <c r="F23" s="21"/>
      <c r="G23" s="5">
        <f t="shared" si="0"/>
        <v>0</v>
      </c>
      <c r="N23" s="34"/>
    </row>
    <row r="24" spans="2:14" x14ac:dyDescent="0.25">
      <c r="B24" s="35">
        <f t="shared" si="1"/>
        <v>21</v>
      </c>
      <c r="C24" s="39" t="s">
        <v>25</v>
      </c>
      <c r="D24" s="40">
        <v>1</v>
      </c>
      <c r="E24" s="38">
        <v>349</v>
      </c>
      <c r="F24" s="21"/>
      <c r="G24" s="5">
        <f t="shared" si="0"/>
        <v>0</v>
      </c>
      <c r="N24" s="34"/>
    </row>
    <row r="25" spans="2:14" x14ac:dyDescent="0.25">
      <c r="B25" s="35">
        <f t="shared" si="1"/>
        <v>22</v>
      </c>
      <c r="C25" s="39" t="s">
        <v>59</v>
      </c>
      <c r="D25" s="40">
        <v>1</v>
      </c>
      <c r="E25" s="38">
        <v>514</v>
      </c>
      <c r="F25" s="21"/>
      <c r="G25" s="5">
        <f t="shared" si="0"/>
        <v>0</v>
      </c>
      <c r="N25" s="34"/>
    </row>
    <row r="26" spans="2:14" x14ac:dyDescent="0.25">
      <c r="B26" s="35">
        <f t="shared" si="1"/>
        <v>23</v>
      </c>
      <c r="C26" s="39" t="s">
        <v>26</v>
      </c>
      <c r="D26" s="40">
        <v>1</v>
      </c>
      <c r="E26" s="38">
        <v>512</v>
      </c>
      <c r="F26" s="21"/>
      <c r="G26" s="5">
        <f t="shared" si="0"/>
        <v>0</v>
      </c>
      <c r="N26" s="34"/>
    </row>
    <row r="27" spans="2:14" x14ac:dyDescent="0.25">
      <c r="B27" s="35">
        <f t="shared" si="1"/>
        <v>24</v>
      </c>
      <c r="C27" s="39" t="s">
        <v>27</v>
      </c>
      <c r="D27" s="40">
        <v>7</v>
      </c>
      <c r="E27" s="38">
        <v>356</v>
      </c>
      <c r="F27" s="21"/>
      <c r="G27" s="5">
        <f t="shared" si="0"/>
        <v>0</v>
      </c>
      <c r="N27" s="34"/>
    </row>
    <row r="28" spans="2:14" x14ac:dyDescent="0.25">
      <c r="B28" s="35">
        <f t="shared" si="1"/>
        <v>25</v>
      </c>
      <c r="C28" s="6" t="s">
        <v>40</v>
      </c>
      <c r="D28" s="40">
        <v>9</v>
      </c>
      <c r="E28" s="38">
        <v>895</v>
      </c>
      <c r="F28" s="21"/>
      <c r="G28" s="5">
        <f t="shared" si="0"/>
        <v>0</v>
      </c>
      <c r="N28" s="34"/>
    </row>
    <row r="29" spans="2:14" x14ac:dyDescent="0.25">
      <c r="B29" s="35">
        <f t="shared" si="1"/>
        <v>26</v>
      </c>
      <c r="C29" s="39" t="s">
        <v>16</v>
      </c>
      <c r="D29" s="40">
        <v>1</v>
      </c>
      <c r="E29" s="38">
        <v>4662</v>
      </c>
      <c r="F29" s="21"/>
      <c r="G29" s="5">
        <f t="shared" si="0"/>
        <v>0</v>
      </c>
      <c r="N29" s="34"/>
    </row>
    <row r="30" spans="2:14" x14ac:dyDescent="0.25">
      <c r="B30" s="35">
        <f t="shared" si="1"/>
        <v>27</v>
      </c>
      <c r="C30" s="39" t="s">
        <v>17</v>
      </c>
      <c r="D30" s="40">
        <v>1</v>
      </c>
      <c r="E30" s="38">
        <v>2260</v>
      </c>
      <c r="F30" s="21"/>
      <c r="G30" s="5">
        <f t="shared" si="0"/>
        <v>0</v>
      </c>
      <c r="N30" s="34"/>
    </row>
    <row r="31" spans="2:14" ht="15.75" thickBot="1" x14ac:dyDescent="0.3">
      <c r="B31" s="43">
        <f t="shared" si="1"/>
        <v>28</v>
      </c>
      <c r="C31" s="44" t="s">
        <v>18</v>
      </c>
      <c r="D31" s="45">
        <v>1</v>
      </c>
      <c r="E31" s="46">
        <v>3177.6</v>
      </c>
      <c r="F31" s="22"/>
      <c r="G31" s="7">
        <f t="shared" si="0"/>
        <v>0</v>
      </c>
      <c r="N31" s="34"/>
    </row>
    <row r="32" spans="2:14" x14ac:dyDescent="0.25">
      <c r="B32" s="47"/>
      <c r="C32" s="48"/>
      <c r="D32" s="49"/>
      <c r="E32" s="50"/>
      <c r="F32" s="50"/>
      <c r="G32" s="51"/>
    </row>
    <row r="33" spans="2:7" x14ac:dyDescent="0.25">
      <c r="B33" s="52"/>
      <c r="C33" s="89" t="s">
        <v>46</v>
      </c>
      <c r="D33" s="89"/>
      <c r="E33" s="89"/>
      <c r="F33" s="52"/>
      <c r="G33" s="53">
        <f>SUM(G4:G31)</f>
        <v>0</v>
      </c>
    </row>
    <row r="34" spans="2:7" ht="15.75" thickBot="1" x14ac:dyDescent="0.3">
      <c r="B34" s="54"/>
      <c r="C34" s="55"/>
      <c r="D34" s="55"/>
      <c r="E34" s="55"/>
      <c r="F34" s="55"/>
      <c r="G34" s="56"/>
    </row>
    <row r="35" spans="2:7" ht="77.25" thickBot="1" x14ac:dyDescent="0.3">
      <c r="B35" s="28" t="s">
        <v>51</v>
      </c>
      <c r="C35" s="19" t="s">
        <v>0</v>
      </c>
      <c r="D35" s="19" t="s">
        <v>29</v>
      </c>
      <c r="E35" s="8" t="s">
        <v>28</v>
      </c>
      <c r="F35" s="8" t="s">
        <v>30</v>
      </c>
      <c r="G35" s="2" t="s">
        <v>31</v>
      </c>
    </row>
    <row r="36" spans="2:7" x14ac:dyDescent="0.25">
      <c r="B36" s="57"/>
      <c r="C36" s="78" t="s">
        <v>52</v>
      </c>
      <c r="D36" s="58">
        <v>35</v>
      </c>
      <c r="E36" s="59">
        <v>7.2</v>
      </c>
      <c r="F36" s="23"/>
      <c r="G36" s="5">
        <f t="shared" ref="G36:G46" si="2">ROUND(D36*F36,2)</f>
        <v>0</v>
      </c>
    </row>
    <row r="37" spans="2:7" x14ac:dyDescent="0.25">
      <c r="B37" s="35"/>
      <c r="C37" s="79" t="s">
        <v>53</v>
      </c>
      <c r="D37" s="61">
        <v>20</v>
      </c>
      <c r="E37" s="62">
        <v>43.34</v>
      </c>
      <c r="F37" s="23"/>
      <c r="G37" s="5">
        <f t="shared" si="2"/>
        <v>0</v>
      </c>
    </row>
    <row r="38" spans="2:7" x14ac:dyDescent="0.25">
      <c r="B38" s="35"/>
      <c r="C38" s="79" t="s">
        <v>54</v>
      </c>
      <c r="D38" s="61">
        <v>1</v>
      </c>
      <c r="E38" s="62">
        <v>43</v>
      </c>
      <c r="F38" s="23"/>
      <c r="G38" s="5">
        <f t="shared" si="2"/>
        <v>0</v>
      </c>
    </row>
    <row r="39" spans="2:7" x14ac:dyDescent="0.25">
      <c r="B39" s="35"/>
      <c r="C39" s="79" t="s">
        <v>55</v>
      </c>
      <c r="D39" s="61">
        <v>1</v>
      </c>
      <c r="E39" s="62">
        <v>54</v>
      </c>
      <c r="F39" s="23"/>
      <c r="G39" s="5">
        <f t="shared" si="2"/>
        <v>0</v>
      </c>
    </row>
    <row r="40" spans="2:7" x14ac:dyDescent="0.25">
      <c r="B40" s="35"/>
      <c r="C40" s="79" t="s">
        <v>56</v>
      </c>
      <c r="D40" s="61">
        <v>1</v>
      </c>
      <c r="E40" s="62">
        <v>72</v>
      </c>
      <c r="F40" s="23"/>
      <c r="G40" s="5">
        <f t="shared" si="2"/>
        <v>0</v>
      </c>
    </row>
    <row r="41" spans="2:7" x14ac:dyDescent="0.25">
      <c r="B41" s="35"/>
      <c r="C41" s="79" t="s">
        <v>57</v>
      </c>
      <c r="D41" s="61">
        <v>1</v>
      </c>
      <c r="E41" s="62">
        <v>95</v>
      </c>
      <c r="F41" s="23"/>
      <c r="G41" s="5">
        <f t="shared" si="2"/>
        <v>0</v>
      </c>
    </row>
    <row r="42" spans="2:7" x14ac:dyDescent="0.25">
      <c r="B42" s="35"/>
      <c r="C42" s="60" t="s">
        <v>20</v>
      </c>
      <c r="D42" s="61">
        <v>1</v>
      </c>
      <c r="E42" s="62">
        <v>108</v>
      </c>
      <c r="F42" s="23"/>
      <c r="G42" s="5">
        <f t="shared" si="2"/>
        <v>0</v>
      </c>
    </row>
    <row r="43" spans="2:7" x14ac:dyDescent="0.25">
      <c r="B43" s="35"/>
      <c r="C43" s="60" t="s">
        <v>21</v>
      </c>
      <c r="D43" s="61">
        <v>4</v>
      </c>
      <c r="E43" s="62">
        <v>12</v>
      </c>
      <c r="F43" s="23"/>
      <c r="G43" s="5">
        <f t="shared" si="2"/>
        <v>0</v>
      </c>
    </row>
    <row r="44" spans="2:7" x14ac:dyDescent="0.25">
      <c r="B44" s="35"/>
      <c r="C44" s="60" t="s">
        <v>22</v>
      </c>
      <c r="D44" s="61">
        <v>4</v>
      </c>
      <c r="E44" s="62">
        <v>12</v>
      </c>
      <c r="F44" s="23"/>
      <c r="G44" s="5">
        <f t="shared" si="2"/>
        <v>0</v>
      </c>
    </row>
    <row r="45" spans="2:7" x14ac:dyDescent="0.25">
      <c r="B45" s="35"/>
      <c r="C45" s="4" t="s">
        <v>23</v>
      </c>
      <c r="D45" s="63">
        <v>80</v>
      </c>
      <c r="E45" s="62">
        <v>3</v>
      </c>
      <c r="F45" s="23"/>
      <c r="G45" s="5">
        <f t="shared" si="2"/>
        <v>0</v>
      </c>
    </row>
    <row r="46" spans="2:7" ht="15.75" thickBot="1" x14ac:dyDescent="0.3">
      <c r="B46" s="43">
        <f>B31+1</f>
        <v>29</v>
      </c>
      <c r="C46" s="64" t="s">
        <v>11</v>
      </c>
      <c r="D46" s="65">
        <v>60</v>
      </c>
      <c r="E46" s="66">
        <v>66.58</v>
      </c>
      <c r="F46" s="24"/>
      <c r="G46" s="7">
        <f t="shared" si="2"/>
        <v>0</v>
      </c>
    </row>
    <row r="47" spans="2:7" x14ac:dyDescent="0.25">
      <c r="B47" s="54"/>
      <c r="C47" s="67"/>
      <c r="D47" s="54"/>
      <c r="E47" s="68"/>
      <c r="F47" s="68"/>
      <c r="G47" s="69"/>
    </row>
    <row r="48" spans="2:7" x14ac:dyDescent="0.25">
      <c r="B48" s="52"/>
      <c r="C48" s="89" t="s">
        <v>44</v>
      </c>
      <c r="D48" s="89"/>
      <c r="E48" s="89"/>
      <c r="F48" s="52"/>
      <c r="G48" s="70">
        <f>SUM(G36:G46)</f>
        <v>0</v>
      </c>
    </row>
    <row r="49" spans="2:12" ht="15" customHeight="1" thickBot="1" x14ac:dyDescent="0.3">
      <c r="B49" s="54"/>
      <c r="C49" s="55"/>
      <c r="D49" s="55"/>
      <c r="E49" s="55"/>
      <c r="F49" s="55"/>
      <c r="G49" s="56"/>
    </row>
    <row r="50" spans="2:12" ht="77.25" thickBot="1" x14ac:dyDescent="0.3">
      <c r="B50" s="90" t="s">
        <v>1</v>
      </c>
      <c r="C50" s="91"/>
      <c r="D50" s="19" t="s">
        <v>29</v>
      </c>
      <c r="E50" s="8" t="s">
        <v>3</v>
      </c>
      <c r="F50" s="8" t="s">
        <v>30</v>
      </c>
      <c r="G50" s="2" t="s">
        <v>31</v>
      </c>
    </row>
    <row r="51" spans="2:12" ht="15.75" thickBot="1" x14ac:dyDescent="0.3">
      <c r="B51" s="96" t="s">
        <v>60</v>
      </c>
      <c r="C51" s="97"/>
      <c r="D51" s="71">
        <v>30</v>
      </c>
      <c r="E51" s="72">
        <v>100</v>
      </c>
      <c r="F51" s="25"/>
      <c r="G51" s="77">
        <f>ROUND(D51*F51,2)</f>
        <v>0</v>
      </c>
    </row>
    <row r="52" spans="2:12" x14ac:dyDescent="0.25">
      <c r="B52" s="73"/>
      <c r="C52" s="73"/>
      <c r="D52" s="49"/>
      <c r="E52" s="74"/>
      <c r="F52" s="74"/>
      <c r="G52" s="74"/>
    </row>
    <row r="53" spans="2:12" x14ac:dyDescent="0.25">
      <c r="B53" s="17"/>
      <c r="C53" s="89" t="s">
        <v>45</v>
      </c>
      <c r="D53" s="89"/>
      <c r="E53" s="89"/>
      <c r="F53" s="17"/>
      <c r="G53" s="70">
        <f>G51</f>
        <v>0</v>
      </c>
      <c r="L53" s="70"/>
    </row>
    <row r="54" spans="2:12" ht="15.75" thickBot="1" x14ac:dyDescent="0.3">
      <c r="B54" s="18"/>
      <c r="C54" s="18"/>
      <c r="D54" s="18"/>
      <c r="E54" s="18"/>
      <c r="F54" s="18"/>
      <c r="G54" s="18"/>
      <c r="L54" s="18"/>
    </row>
    <row r="55" spans="2:12" ht="15.75" thickBot="1" x14ac:dyDescent="0.3">
      <c r="B55" s="18"/>
      <c r="C55" s="82" t="s">
        <v>41</v>
      </c>
      <c r="D55" s="82"/>
      <c r="E55" s="82"/>
      <c r="F55" s="18"/>
      <c r="G55" s="75">
        <f>G33+G48+G53</f>
        <v>0</v>
      </c>
      <c r="H55" s="9" t="str">
        <f>IF(((COUNT(F4:F31,F36:F46,F51))=40)," ","Atención!!! Falta por cumplimentar precio ofertado para alguno de los elementos que se deben ofertar")</f>
        <v>Atención!!! Falta por cumplimentar precio ofertado para alguno de los elementos que se deben ofertar</v>
      </c>
      <c r="L55" s="75"/>
    </row>
    <row r="56" spans="2:12" ht="15.75" thickBot="1" x14ac:dyDescent="0.3">
      <c r="B56" s="18"/>
      <c r="C56" s="13"/>
      <c r="D56" s="18"/>
      <c r="E56" s="18"/>
      <c r="F56" s="18"/>
      <c r="G56" s="18"/>
      <c r="L56" s="18"/>
    </row>
    <row r="57" spans="2:12" ht="15.75" thickBot="1" x14ac:dyDescent="0.3">
      <c r="B57" s="18"/>
      <c r="C57" s="92" t="s">
        <v>2</v>
      </c>
      <c r="D57" s="92"/>
      <c r="E57" s="92"/>
      <c r="F57" s="18"/>
      <c r="G57" s="70">
        <f>ROUND(G55*0.21,2)</f>
        <v>0</v>
      </c>
      <c r="L57" s="75"/>
    </row>
    <row r="58" spans="2:12" ht="15.75" thickBot="1" x14ac:dyDescent="0.3">
      <c r="B58" s="76"/>
      <c r="C58" s="14"/>
      <c r="D58" s="13"/>
      <c r="E58" s="13"/>
      <c r="F58" s="13"/>
      <c r="G58" s="13"/>
      <c r="L58" s="13"/>
    </row>
    <row r="59" spans="2:12" ht="15.75" thickBot="1" x14ac:dyDescent="0.3">
      <c r="B59" s="18"/>
      <c r="C59" s="82" t="s">
        <v>33</v>
      </c>
      <c r="D59" s="82"/>
      <c r="E59" s="82"/>
      <c r="F59" s="18"/>
      <c r="G59" s="75">
        <f>G55+G57</f>
        <v>0</v>
      </c>
      <c r="L59" s="75"/>
    </row>
    <row r="62" spans="2:12" x14ac:dyDescent="0.25">
      <c r="B62" s="83" t="s">
        <v>32</v>
      </c>
      <c r="C62" s="84"/>
      <c r="D62" s="84"/>
      <c r="E62" s="84"/>
      <c r="F62" s="84"/>
      <c r="G62" s="84"/>
    </row>
    <row r="63" spans="2:12" x14ac:dyDescent="0.25">
      <c r="B63" s="10"/>
      <c r="C63" s="11"/>
      <c r="D63" s="12"/>
      <c r="E63" s="12"/>
      <c r="F63" s="12"/>
      <c r="G63" s="1"/>
    </row>
    <row r="64" spans="2:12" ht="66.75" customHeight="1" x14ac:dyDescent="0.25">
      <c r="B64" s="85" t="s">
        <v>49</v>
      </c>
      <c r="C64" s="86"/>
      <c r="D64" s="86"/>
      <c r="E64" s="86"/>
      <c r="F64" s="86"/>
      <c r="G64" s="86"/>
    </row>
    <row r="65" spans="2:7" x14ac:dyDescent="0.25">
      <c r="B65" s="15"/>
      <c r="C65" s="16"/>
      <c r="D65" s="16"/>
      <c r="E65" s="16"/>
      <c r="F65" s="16"/>
      <c r="G65" s="16"/>
    </row>
    <row r="66" spans="2:7" ht="15" customHeight="1" x14ac:dyDescent="0.25">
      <c r="B66" s="87" t="s">
        <v>48</v>
      </c>
      <c r="C66" s="88"/>
      <c r="D66" s="88"/>
      <c r="E66" s="88"/>
      <c r="F66" s="88"/>
      <c r="G66" s="88"/>
    </row>
    <row r="67" spans="2:7" x14ac:dyDescent="0.25">
      <c r="B67" s="15"/>
      <c r="C67" s="16"/>
      <c r="D67" s="16"/>
      <c r="E67" s="16"/>
      <c r="F67" s="16"/>
      <c r="G67" s="16"/>
    </row>
    <row r="68" spans="2:7" ht="57.75" customHeight="1" x14ac:dyDescent="0.25">
      <c r="B68" s="80" t="s">
        <v>43</v>
      </c>
      <c r="C68" s="81"/>
      <c r="D68" s="81"/>
      <c r="E68" s="81"/>
      <c r="F68" s="81"/>
      <c r="G68" s="81"/>
    </row>
    <row r="69" spans="2:7" x14ac:dyDescent="0.25">
      <c r="B69" s="1"/>
      <c r="C69" s="1"/>
      <c r="D69" s="1"/>
      <c r="E69" s="1"/>
      <c r="F69" s="1"/>
      <c r="G69" s="1"/>
    </row>
    <row r="70" spans="2:7" ht="46.5" customHeight="1" x14ac:dyDescent="0.25">
      <c r="B70" s="80" t="s">
        <v>42</v>
      </c>
      <c r="C70" s="81"/>
      <c r="D70" s="81"/>
      <c r="E70" s="81"/>
      <c r="F70" s="81"/>
      <c r="G70" s="81"/>
    </row>
  </sheetData>
  <sheetProtection algorithmName="SHA-512" hashValue="/uHKo2DdpZTHpw+GTRottrTMfutpVZNfqTwetp060pe6c6NLPlfCqKMCnsK4hVMUU40rQKDLsy1zuISisgra/w==" saltValue="c5UY4eEm/BDCU07Wl7TAWA==" spinCount="100000" sheet="1" objects="1" scenarios="1"/>
  <mergeCells count="14">
    <mergeCell ref="C53:E53"/>
    <mergeCell ref="B50:C50"/>
    <mergeCell ref="C55:E55"/>
    <mergeCell ref="C57:E57"/>
    <mergeCell ref="B2:G2"/>
    <mergeCell ref="C33:E33"/>
    <mergeCell ref="B51:C51"/>
    <mergeCell ref="C48:E48"/>
    <mergeCell ref="B68:G68"/>
    <mergeCell ref="B70:G70"/>
    <mergeCell ref="C59:E59"/>
    <mergeCell ref="B62:G62"/>
    <mergeCell ref="B64:G64"/>
    <mergeCell ref="B66:G66"/>
  </mergeCells>
  <dataValidations count="2">
    <dataValidation type="custom" allowBlank="1" showInputMessage="1" showErrorMessage="1" error="Sólo se admiten precios con un máximo de dos decimales, mayores que cero y no superiores al precio máximo unitario permitido (IVA no incluido). Por favor, vuelva a introducir el importe. " sqref="F4:F31 F36:F46" xr:uid="{10CA58F7-19D0-44C2-AA22-D3409C8BFFD4}">
      <formula1>AND(F4*100=INT(F4*100),F4&gt;0,F4&lt;=E4)</formula1>
    </dataValidation>
    <dataValidation type="custom" allowBlank="1" showInputMessage="1" showErrorMessage="1" error="Sólo se admiten precios con un máximo de dos decimales, mayor o igual a cero y no superior al precio máximo unitario permitido (IVA no incluido). Por favor, vuelva a introducir el importe. " sqref="F51" xr:uid="{2D3DF295-D3A4-4E35-8CE4-9DBE7271DB00}">
      <formula1>AND(F51*100=INT(F51*100),F51&gt;=0,F51&lt;=E51)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 econ lote 2 sillas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AAN0000</dc:creator>
  <cp:lastModifiedBy>JLG0003</cp:lastModifiedBy>
  <cp:lastPrinted>2026-06-02T09:04:03Z</cp:lastPrinted>
  <dcterms:created xsi:type="dcterms:W3CDTF">2026-05-21T08:51:40Z</dcterms:created>
  <dcterms:modified xsi:type="dcterms:W3CDTF">2026-06-15T11:14:31Z</dcterms:modified>
</cp:coreProperties>
</file>